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PUBLICAR\"/>
    </mc:Choice>
  </mc:AlternateContent>
  <xr:revisionPtr revIDLastSave="0" documentId="13_ncr:1_{B6A07622-0121-4F8A-9A98-B7BBA6BF980E}" xr6:coauthVersionLast="36" xr6:coauthVersionMax="36" xr10:uidLastSave="{00000000-0000-0000-0000-000000000000}"/>
  <bookViews>
    <workbookView xWindow="0" yWindow="0" windowWidth="19200" windowHeight="6930" tabRatio="893" xr2:uid="{00000000-000D-0000-FFFF-FFFF00000000}"/>
  </bookViews>
  <sheets>
    <sheet name="balance " sheetId="4" r:id="rId1"/>
    <sheet name="p&amp;l" sheetId="5" r:id="rId2"/>
  </sheets>
  <definedNames>
    <definedName name="_xlnm.Print_Area" localSheetId="0">'balance '!$A$4:$I$51</definedName>
    <definedName name="_xlnm.Print_Area" localSheetId="1">'p&amp;l'!$B$2:$F$64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 iterate="1"/>
</workbook>
</file>

<file path=xl/calcChain.xml><?xml version="1.0" encoding="utf-8"?>
<calcChain xmlns="http://schemas.openxmlformats.org/spreadsheetml/2006/main">
  <c r="D34" i="4" l="1"/>
  <c r="D15" i="4"/>
  <c r="E26" i="5"/>
  <c r="F46" i="5" l="1"/>
  <c r="F44" i="5"/>
  <c r="F43" i="5" s="1"/>
  <c r="F50" i="5" s="1"/>
  <c r="F32" i="5"/>
  <c r="F29" i="5"/>
  <c r="F26" i="5"/>
  <c r="F23" i="5"/>
  <c r="F22" i="5"/>
  <c r="F21" i="5"/>
  <c r="F20" i="5" s="1"/>
  <c r="I42" i="4"/>
  <c r="I38" i="4"/>
  <c r="E48" i="4"/>
  <c r="E40" i="4"/>
  <c r="E37" i="4" s="1"/>
  <c r="E34" i="4"/>
  <c r="E27" i="4"/>
  <c r="E26" i="4"/>
  <c r="E25" i="4" s="1"/>
  <c r="E15" i="4"/>
  <c r="E18" i="4"/>
  <c r="E22" i="4"/>
  <c r="E28" i="4"/>
  <c r="E43" i="4"/>
  <c r="E45" i="4"/>
  <c r="F41" i="5" l="1"/>
  <c r="F52" i="5" s="1"/>
  <c r="F54" i="5" s="1"/>
  <c r="F59" i="5" s="1"/>
  <c r="E33" i="4"/>
  <c r="E14" i="4"/>
  <c r="I36" i="4" l="1"/>
  <c r="I32" i="4"/>
  <c r="I26" i="4"/>
  <c r="I19" i="4"/>
  <c r="I15" i="4" s="1"/>
  <c r="E50" i="4"/>
  <c r="D48" i="4"/>
  <c r="D45" i="4"/>
  <c r="D43" i="4"/>
  <c r="H42" i="4"/>
  <c r="H38" i="4"/>
  <c r="D37" i="4"/>
  <c r="H32" i="4"/>
  <c r="D28" i="4"/>
  <c r="H26" i="4"/>
  <c r="D25" i="4"/>
  <c r="D22" i="4"/>
  <c r="H19" i="4"/>
  <c r="D18" i="4"/>
  <c r="I14" i="4" l="1"/>
  <c r="I50" i="4" s="1"/>
  <c r="E55" i="4" s="1"/>
  <c r="H36" i="4"/>
  <c r="D33" i="4"/>
  <c r="D14" i="4"/>
  <c r="D50" i="4" l="1"/>
  <c r="E46" i="5" l="1"/>
  <c r="E44" i="5"/>
  <c r="E29" i="5" l="1"/>
  <c r="E23" i="5"/>
  <c r="E43" i="5" l="1"/>
  <c r="E50" i="5" l="1"/>
  <c r="E32" i="5"/>
  <c r="E20" i="5" l="1"/>
  <c r="E41" i="5" l="1"/>
  <c r="E52" i="5" s="1"/>
  <c r="E54" i="5" s="1"/>
  <c r="E59" i="5" s="1"/>
  <c r="H24" i="4" l="1"/>
  <c r="H15" i="4" s="1"/>
  <c r="H14" i="4" s="1"/>
  <c r="H50" i="4" s="1"/>
  <c r="D55" i="4" s="1"/>
</calcChain>
</file>

<file path=xl/sharedStrings.xml><?xml version="1.0" encoding="utf-8"?>
<sst xmlns="http://schemas.openxmlformats.org/spreadsheetml/2006/main" count="153" uniqueCount="128">
  <si>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</si>
  <si>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</si>
  <si>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</si>
  <si>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</si>
  <si>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</si>
  <si>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</si>
  <si>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</si>
  <si>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</si>
  <si>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Inmovilizado en curso y anticipos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</si>
  <si>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</si>
  <si>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</si>
  <si>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</si>
  <si>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</si>
  <si>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</si>
  <si>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</si>
  <si>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</si>
  <si>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</si>
  <si>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</si>
  <si>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</si>
  <si>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</si>
  <si>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</si>
  <si>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</si>
  <si>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</si>
  <si>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</si>
  <si>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Pasivos por impuesto corriente</t>
  </si>
  <si>
    <t>Tesorería</t>
  </si>
  <si>
    <t>Otras deudas con las Administraciones Públicas</t>
  </si>
  <si>
    <t>TOTAL ACTIVO</t>
  </si>
  <si>
    <t>TOTAL PATRIMONIO NETO Y PASIVO</t>
  </si>
  <si>
    <t>Importe neto de la cifra de negocios-</t>
  </si>
  <si>
    <t>Ventas</t>
  </si>
  <si>
    <t>Prestación de servicios</t>
  </si>
  <si>
    <t>Aprovisionamientos-</t>
  </si>
  <si>
    <t>Consumo de materias primas y otras materias consumibles</t>
  </si>
  <si>
    <t>Trabajos realizados por otras empresas</t>
  </si>
  <si>
    <t>Otros ingresos de explotación-</t>
  </si>
  <si>
    <t>Ingresos accesorios y otros de gestión corriente</t>
  </si>
  <si>
    <t>Gastos de personal-</t>
  </si>
  <si>
    <t>Sueldos, salarios y asimilados</t>
  </si>
  <si>
    <t>Cargas sociales</t>
  </si>
  <si>
    <t>Otros gastos de explotación-</t>
  </si>
  <si>
    <t>Servicios exteriores</t>
  </si>
  <si>
    <t>Tributos</t>
  </si>
  <si>
    <t>Otros gastos de gestión corriente</t>
  </si>
  <si>
    <t>RESULTADO DE EXPLOTACIÓN</t>
  </si>
  <si>
    <t>Ingresos financieros-</t>
  </si>
  <si>
    <t>De valores negociables y otros instrumentos financieros-</t>
  </si>
  <si>
    <t>Gastos financieros-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</si>
  <si>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</si>
  <si>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</si>
  <si>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</si>
  <si>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</si>
  <si>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</si>
  <si>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</si>
  <si>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Terrenos y construcciones</t>
  </si>
  <si>
    <t>Terrenos</t>
  </si>
  <si>
    <t>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</si>
  <si>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</si>
  <si>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</si>
  <si>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</si>
  <si>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</si>
  <si>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</si>
  <si>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</si>
  <si>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</si>
  <si>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</si>
  <si>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</si>
  <si>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</si>
  <si>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</si>
  <si>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</si>
  <si>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</si>
  <si>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</si>
  <si>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</si>
  <si>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Periodo de</t>
  </si>
  <si>
    <t xml:space="preserve">6 meses </t>
  </si>
  <si>
    <t>finalizado</t>
  </si>
  <si>
    <t>-</t>
  </si>
  <si>
    <t>Activos financieros disponibles para la venta</t>
  </si>
  <si>
    <t>Deterioro y resultados por enajenaciones de inmovilizado</t>
  </si>
  <si>
    <t>Créditos a empresas del grupo y asociadas a corto plazo</t>
  </si>
  <si>
    <t>Nota 5</t>
  </si>
  <si>
    <t>Nota 6</t>
  </si>
  <si>
    <t>Nota 7</t>
  </si>
  <si>
    <t>Nota 11</t>
  </si>
  <si>
    <t>Nota 8</t>
  </si>
  <si>
    <t>Nota 14</t>
  </si>
  <si>
    <t>Nota 12</t>
  </si>
  <si>
    <t>Nota 9</t>
  </si>
  <si>
    <t>Provisiones a corto plazo</t>
  </si>
  <si>
    <t>Nota 10</t>
  </si>
  <si>
    <t>Notas 4, 5 y 6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</si>
  <si>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</si>
  <si>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</si>
  <si>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</si>
  <si>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</si>
  <si>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De grupo</t>
  </si>
  <si>
    <t xml:space="preserve">Notas 5 </t>
  </si>
  <si>
    <t>30.06.20</t>
  </si>
  <si>
    <t>Subvenciones de explotación</t>
  </si>
  <si>
    <t>RESULTADO DEL EJERCICIO</t>
  </si>
  <si>
    <t>Inmovilizado intangible</t>
  </si>
  <si>
    <t>FONDOS PROPIOS</t>
  </si>
  <si>
    <t>Reservas</t>
  </si>
  <si>
    <t>Inversiones inmobiliarias</t>
  </si>
  <si>
    <t xml:space="preserve">Resultado del ejercicio </t>
  </si>
  <si>
    <t>Inversiones en empresas del Grupo y asociadas a largo plazo</t>
  </si>
  <si>
    <t>Ajustes por cambios de valor</t>
  </si>
  <si>
    <t>Créditos a empresas del grupo</t>
  </si>
  <si>
    <t>Nota 16</t>
  </si>
  <si>
    <t>Inversiones financieras a largo plazo</t>
  </si>
  <si>
    <t>Nota 13</t>
  </si>
  <si>
    <t>Existencias</t>
  </si>
  <si>
    <t>Deudores comerciales y otras cuentas a cobrar</t>
  </si>
  <si>
    <t>Deudas a corto plazo</t>
  </si>
  <si>
    <t>Notas 9 y 16</t>
  </si>
  <si>
    <t>Deudas con empresas del Grupo y asociadas a corto plazo</t>
  </si>
  <si>
    <t>Acreedores comerciales y otras cuentas a pagar</t>
  </si>
  <si>
    <t>Inversiones en empresas del Grupo y asociadas a corto plazo</t>
  </si>
  <si>
    <t>Notas 8 y 16</t>
  </si>
  <si>
    <t>Inversiones financieras a corto plazo</t>
  </si>
  <si>
    <t>Efectivo y otros activos líquidos equivalentes</t>
  </si>
  <si>
    <t xml:space="preserve">ALTIA CONSULTORES, S.A. </t>
  </si>
  <si>
    <t>CUENTAS DE PÉRDIDAS Y GANANCIAS INDIVIDUAL CORRESPONDIENTES A LOS PERIODOS DE 6 MESES</t>
  </si>
  <si>
    <t>BALANCES INDIVIDUALES AL 30 DE JUNIO DE 2021 Y AL 31 DE DICIEMBRE DE 2020 (NOTAS 1 A 3)</t>
  </si>
  <si>
    <t>31.12.20</t>
  </si>
  <si>
    <t>30.06.21</t>
  </si>
  <si>
    <t>TERMINADOS EL 30 DE JUNIO DE 2021 Y DE 2020 (NOTAS 1 A 3)</t>
  </si>
  <si>
    <t>Desarrollo</t>
  </si>
  <si>
    <t>Anticipo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</si>
</sst>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sz val="11"/>
      <color theme="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9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6" xfId="2" applyNumberFormat="1" applyFont="1" applyFill="1" applyBorder="1"/>
    <xf numFmtId="4" fontId="12" fillId="0" borderId="7" xfId="2" applyNumberFormat="1" applyFont="1" applyFill="1" applyBorder="1" applyAlignment="1">
      <alignment horizontal="center"/>
    </xf>
    <xf numFmtId="165" fontId="6" fillId="0" borderId="10" xfId="2" applyNumberFormat="1" applyFont="1" applyFill="1" applyBorder="1"/>
    <xf numFmtId="4" fontId="6" fillId="0" borderId="0" xfId="2" applyNumberFormat="1" applyFont="1" applyFill="1" applyBorder="1"/>
    <xf numFmtId="165" fontId="7" fillId="0" borderId="10" xfId="2" applyNumberFormat="1" applyFont="1" applyFill="1" applyBorder="1"/>
    <xf numFmtId="4" fontId="12" fillId="0" borderId="0" xfId="2" applyNumberFormat="1" applyFont="1" applyFill="1" applyBorder="1"/>
    <xf numFmtId="4" fontId="12" fillId="0" borderId="16" xfId="2" applyNumberFormat="1" applyFont="1" applyFill="1" applyBorder="1" applyAlignment="1">
      <alignment horizontal="center"/>
    </xf>
    <xf numFmtId="4" fontId="12" fillId="0" borderId="18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4" fontId="13" fillId="0" borderId="18" xfId="2" applyNumberFormat="1" applyFont="1" applyFill="1" applyBorder="1"/>
    <xf numFmtId="4" fontId="11" fillId="0" borderId="0" xfId="2" applyNumberFormat="1" applyFont="1" applyFill="1" applyBorder="1"/>
    <xf numFmtId="4" fontId="11" fillId="0" borderId="18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18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left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right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4" fontId="14" fillId="0" borderId="0" xfId="4" applyNumberFormat="1" applyFont="1" applyFill="1" applyAlignment="1">
      <alignment horizontal="center"/>
    </xf>
    <xf numFmtId="167" fontId="6" fillId="0" borderId="0" xfId="2" applyNumberFormat="1" applyFont="1" applyFill="1"/>
    <xf numFmtId="165" fontId="5" fillId="0" borderId="0" xfId="2" applyNumberFormat="1" applyFont="1"/>
    <xf numFmtId="165" fontId="15" fillId="0" borderId="0" xfId="2" applyNumberFormat="1" applyFont="1" applyFill="1"/>
    <xf numFmtId="165" fontId="15" fillId="0" borderId="0" xfId="2" applyNumberFormat="1" applyFont="1" applyFill="1" applyAlignment="1">
      <alignment horizontal="center"/>
    </xf>
    <xf numFmtId="4" fontId="15" fillId="0" borderId="0" xfId="2" applyNumberFormat="1" applyFont="1" applyFill="1" applyAlignment="1">
      <alignment horizontal="right"/>
    </xf>
    <xf numFmtId="165" fontId="15" fillId="0" borderId="0" xfId="2" applyNumberFormat="1" applyFont="1"/>
    <xf numFmtId="165" fontId="16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25" xfId="2" applyNumberFormat="1" applyFont="1" applyFill="1" applyBorder="1"/>
    <xf numFmtId="165" fontId="7" fillId="0" borderId="0" xfId="2" applyNumberFormat="1" applyFont="1"/>
    <xf numFmtId="165" fontId="7" fillId="0" borderId="18" xfId="2" applyNumberFormat="1" applyFont="1" applyFill="1" applyBorder="1"/>
    <xf numFmtId="165" fontId="12" fillId="0" borderId="19" xfId="2" applyNumberFormat="1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12" fillId="0" borderId="0" xfId="2" applyNumberFormat="1" applyFont="1" applyFill="1" applyBorder="1"/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5" fontId="17" fillId="0" borderId="0" xfId="2" applyNumberFormat="1" applyFont="1" applyFill="1" applyBorder="1"/>
    <xf numFmtId="165" fontId="7" fillId="0" borderId="20" xfId="2" applyNumberFormat="1" applyFont="1" applyFill="1" applyBorder="1"/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6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11" fillId="0" borderId="22" xfId="2" applyNumberFormat="1" applyFont="1" applyFill="1" applyBorder="1"/>
    <xf numFmtId="167" fontId="7" fillId="0" borderId="0" xfId="2" applyNumberFormat="1" applyFont="1" applyFill="1" applyAlignment="1">
      <alignment horizontal="right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3" fontId="12" fillId="0" borderId="16" xfId="2" applyNumberFormat="1" applyFont="1" applyFill="1" applyBorder="1" applyAlignment="1">
      <alignment horizontal="right"/>
    </xf>
    <xf numFmtId="3" fontId="11" fillId="0" borderId="16" xfId="2" applyNumberFormat="1" applyFont="1" applyFill="1" applyBorder="1" applyAlignment="1">
      <alignment horizontal="right"/>
    </xf>
    <xf numFmtId="3" fontId="11" fillId="0" borderId="17" xfId="2" applyNumberFormat="1" applyFont="1" applyFill="1" applyBorder="1" applyAlignment="1">
      <alignment horizontal="right"/>
    </xf>
    <xf numFmtId="3" fontId="10" fillId="0" borderId="0" xfId="2" applyNumberFormat="1" applyFont="1" applyFill="1" applyAlignment="1">
      <alignment horizontal="center"/>
    </xf>
    <xf numFmtId="3" fontId="14" fillId="0" borderId="0" xfId="4" applyNumberFormat="1" applyFont="1" applyFill="1" applyAlignment="1">
      <alignment horizontal="center"/>
    </xf>
    <xf numFmtId="3" fontId="7" fillId="0" borderId="0" xfId="2" applyNumberFormat="1" applyFont="1" applyFill="1"/>
    <xf numFmtId="168" fontId="11" fillId="0" borderId="16" xfId="2" applyNumberFormat="1" applyFont="1" applyFill="1" applyBorder="1" applyAlignment="1">
      <alignment horizontal="center"/>
    </xf>
    <xf numFmtId="168" fontId="7" fillId="0" borderId="0" xfId="2" applyNumberFormat="1" applyFont="1" applyFill="1" applyAlignment="1">
      <alignment horizontal="center"/>
    </xf>
    <xf numFmtId="168" fontId="12" fillId="0" borderId="8" xfId="2" applyNumberFormat="1" applyFont="1" applyFill="1" applyBorder="1" applyAlignment="1">
      <alignment horizontal="right"/>
    </xf>
    <xf numFmtId="168" fontId="11" fillId="0" borderId="16" xfId="2" applyNumberFormat="1" applyFont="1" applyFill="1" applyBorder="1" applyAlignment="1">
      <alignment horizontal="right"/>
    </xf>
    <xf numFmtId="168" fontId="11" fillId="0" borderId="8" xfId="2" applyNumberFormat="1" applyFont="1" applyFill="1" applyBorder="1" applyAlignment="1">
      <alignment horizontal="right"/>
    </xf>
    <xf numFmtId="168" fontId="7" fillId="0" borderId="0" xfId="2" applyNumberFormat="1" applyFont="1" applyFill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5" fillId="0" borderId="0" xfId="2" applyNumberFormat="1" applyFont="1" applyFill="1" applyAlignment="1">
      <alignment horizontal="center"/>
    </xf>
    <xf numFmtId="167" fontId="12" fillId="0" borderId="2" xfId="2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6" xfId="2" applyNumberFormat="1" applyFont="1" applyFill="1" applyBorder="1" applyAlignment="1">
      <alignment horizontal="right"/>
    </xf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4" fontId="12" fillId="0" borderId="2" xfId="2" applyNumberFormat="1" applyFont="1" applyFill="1" applyBorder="1"/>
    <xf numFmtId="4" fontId="12" fillId="0" borderId="11" xfId="2" applyNumberFormat="1" applyFont="1" applyFill="1" applyBorder="1" applyAlignment="1">
      <alignment horizontal="center"/>
    </xf>
    <xf numFmtId="3" fontId="12" fillId="0" borderId="12" xfId="2" applyNumberFormat="1" applyFont="1" applyFill="1" applyBorder="1" applyAlignment="1">
      <alignment horizontal="center"/>
    </xf>
    <xf numFmtId="4" fontId="11" fillId="0" borderId="13" xfId="2" applyNumberFormat="1" applyFont="1" applyFill="1" applyBorder="1"/>
    <xf numFmtId="168" fontId="12" fillId="0" borderId="12" xfId="2" applyNumberFormat="1" applyFont="1" applyFill="1" applyBorder="1" applyAlignment="1">
      <alignment horizontal="center"/>
    </xf>
    <xf numFmtId="4" fontId="12" fillId="0" borderId="27" xfId="2" applyNumberFormat="1" applyFont="1" applyFill="1" applyBorder="1" applyAlignment="1">
      <alignment horizontal="right" vertical="center"/>
    </xf>
    <xf numFmtId="4" fontId="12" fillId="0" borderId="21" xfId="2" applyNumberFormat="1" applyFont="1" applyFill="1" applyBorder="1" applyAlignment="1">
      <alignment horizontal="right" vertical="center"/>
    </xf>
    <xf numFmtId="167" fontId="12" fillId="0" borderId="12" xfId="2" applyNumberFormat="1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67" fontId="12" fillId="0" borderId="17" xfId="2" applyNumberFormat="1" applyFont="1" applyFill="1" applyBorder="1" applyAlignment="1">
      <alignment horizontal="right" vertical="center"/>
    </xf>
    <xf numFmtId="167" fontId="11" fillId="0" borderId="17" xfId="2" applyNumberFormat="1" applyFont="1" applyFill="1" applyBorder="1" applyAlignment="1">
      <alignment horizontal="right" vertical="center"/>
    </xf>
    <xf numFmtId="167" fontId="12" fillId="0" borderId="17" xfId="2" quotePrefix="1" applyNumberFormat="1" applyFont="1" applyFill="1" applyBorder="1" applyAlignment="1">
      <alignment horizontal="right" vertical="center"/>
    </xf>
    <xf numFmtId="167" fontId="17" fillId="0" borderId="17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4" fontId="12" fillId="0" borderId="27" xfId="2" applyNumberFormat="1" applyFont="1" applyFill="1" applyBorder="1" applyAlignment="1">
      <alignment horizontal="center" vertical="center"/>
    </xf>
    <xf numFmtId="168" fontId="12" fillId="0" borderId="16" xfId="2" applyNumberFormat="1" applyFont="1" applyFill="1" applyBorder="1" applyAlignment="1">
      <alignment horizontal="right" vertical="center"/>
    </xf>
    <xf numFmtId="168" fontId="6" fillId="0" borderId="0" xfId="2" applyNumberFormat="1" applyFont="1" applyFill="1" applyBorder="1"/>
    <xf numFmtId="4" fontId="6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14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/>
    </xf>
    <xf numFmtId="167" fontId="12" fillId="0" borderId="17" xfId="2" applyNumberFormat="1" applyFont="1" applyFill="1" applyBorder="1" applyAlignment="1">
      <alignment horizontal="center"/>
    </xf>
    <xf numFmtId="4" fontId="12" fillId="0" borderId="17" xfId="2" applyNumberFormat="1" applyFont="1" applyFill="1" applyBorder="1" applyAlignment="1">
      <alignment horizontal="center"/>
    </xf>
    <xf numFmtId="167" fontId="11" fillId="0" borderId="17" xfId="2" applyNumberFormat="1" applyFont="1" applyFill="1" applyBorder="1" applyAlignment="1">
      <alignment horizontal="right"/>
    </xf>
    <xf numFmtId="165" fontId="12" fillId="0" borderId="16" xfId="2" applyNumberFormat="1" applyFont="1" applyFill="1" applyBorder="1"/>
    <xf numFmtId="4" fontId="12" fillId="0" borderId="8" xfId="2" applyNumberFormat="1" applyFont="1" applyFill="1" applyBorder="1" applyAlignment="1">
      <alignment horizontal="center"/>
    </xf>
    <xf numFmtId="165" fontId="7" fillId="0" borderId="18" xfId="2" applyNumberFormat="1" applyFont="1" applyFill="1" applyBorder="1" applyAlignment="1">
      <alignment horizontal="center"/>
    </xf>
    <xf numFmtId="165" fontId="7" fillId="0" borderId="16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165" fontId="12" fillId="0" borderId="26" xfId="2" applyNumberFormat="1" applyFont="1" applyFill="1" applyBorder="1" applyAlignment="1">
      <alignment horizontal="center"/>
    </xf>
    <xf numFmtId="9" fontId="6" fillId="0" borderId="0" xfId="5" applyFont="1"/>
    <xf numFmtId="9" fontId="7" fillId="0" borderId="0" xfId="5" applyFont="1" applyFill="1" applyAlignment="1">
      <alignment horizontal="center"/>
    </xf>
    <xf numFmtId="167" fontId="12" fillId="0" borderId="16" xfId="2" applyNumberFormat="1" applyFont="1" applyFill="1" applyBorder="1" applyAlignment="1">
      <alignment horizontal="right"/>
    </xf>
    <xf numFmtId="167" fontId="12" fillId="0" borderId="16" xfId="2" applyNumberFormat="1" applyFont="1" applyFill="1" applyBorder="1" applyAlignment="1">
      <alignment horizontal="center"/>
    </xf>
    <xf numFmtId="167" fontId="12" fillId="0" borderId="11" xfId="2" applyNumberFormat="1" applyFont="1" applyFill="1" applyBorder="1" applyAlignment="1">
      <alignment horizontal="right"/>
    </xf>
    <xf numFmtId="167" fontId="12" fillId="0" borderId="23" xfId="2" applyNumberFormat="1" applyFont="1" applyFill="1" applyBorder="1" applyAlignment="1">
      <alignment horizontal="right" vertical="center"/>
    </xf>
    <xf numFmtId="168" fontId="12" fillId="0" borderId="3" xfId="2" applyNumberFormat="1" applyFont="1" applyFill="1" applyBorder="1" applyAlignment="1">
      <alignment horizontal="center"/>
    </xf>
    <xf numFmtId="168" fontId="12" fillId="0" borderId="8" xfId="2" applyNumberFormat="1" applyFont="1" applyFill="1" applyBorder="1" applyAlignment="1">
      <alignment horizontal="center"/>
    </xf>
    <xf numFmtId="167" fontId="12" fillId="0" borderId="28" xfId="2" quotePrefix="1" applyNumberFormat="1" applyFont="1" applyFill="1" applyBorder="1" applyAlignment="1">
      <alignment horizontal="center"/>
    </xf>
    <xf numFmtId="167" fontId="12" fillId="0" borderId="29" xfId="2" applyNumberFormat="1" applyFont="1" applyFill="1" applyBorder="1" applyAlignment="1">
      <alignment horizontal="right" vertical="center"/>
    </xf>
    <xf numFmtId="167" fontId="12" fillId="0" borderId="28" xfId="2" applyNumberFormat="1" applyFont="1" applyFill="1" applyBorder="1" applyAlignment="1">
      <alignment horizontal="right" vertical="center"/>
    </xf>
    <xf numFmtId="167" fontId="12" fillId="0" borderId="30" xfId="2" applyNumberFormat="1" applyFont="1" applyFill="1" applyBorder="1" applyAlignment="1">
      <alignment horizontal="right" vertical="center"/>
    </xf>
    <xf numFmtId="167" fontId="12" fillId="0" borderId="17" xfId="2" applyNumberFormat="1" applyFont="1" applyFill="1" applyBorder="1" applyAlignment="1">
      <alignment horizontal="center" vertical="center"/>
    </xf>
    <xf numFmtId="167" fontId="11" fillId="0" borderId="28" xfId="2" quotePrefix="1" applyNumberFormat="1" applyFont="1" applyFill="1" applyBorder="1" applyAlignment="1">
      <alignment horizontal="right" vertical="center"/>
    </xf>
    <xf numFmtId="167" fontId="12" fillId="0" borderId="31" xfId="2" applyNumberFormat="1" applyFont="1" applyFill="1" applyBorder="1" applyAlignment="1">
      <alignment horizontal="right" vertical="center"/>
    </xf>
    <xf numFmtId="167" fontId="12" fillId="0" borderId="5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center"/>
    </xf>
    <xf numFmtId="167" fontId="12" fillId="0" borderId="9" xfId="2" quotePrefix="1" applyNumberFormat="1" applyFont="1" applyFill="1" applyBorder="1" applyAlignment="1">
      <alignment horizont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 vertical="center"/>
    </xf>
    <xf numFmtId="167" fontId="12" fillId="0" borderId="24" xfId="2" applyNumberFormat="1" applyFont="1" applyFill="1" applyBorder="1" applyAlignment="1">
      <alignment horizontal="right" vertical="center"/>
    </xf>
    <xf numFmtId="4" fontId="12" fillId="0" borderId="16" xfId="2" applyNumberFormat="1" applyFont="1" applyFill="1" applyBorder="1" applyAlignment="1">
      <alignment horizontal="left"/>
    </xf>
    <xf numFmtId="4" fontId="11" fillId="0" borderId="16" xfId="2" applyNumberFormat="1" applyFont="1" applyFill="1" applyBorder="1"/>
    <xf numFmtId="4" fontId="12" fillId="0" borderId="16" xfId="2" applyNumberFormat="1" applyFont="1" applyFill="1" applyBorder="1"/>
    <xf numFmtId="165" fontId="6" fillId="0" borderId="32" xfId="2" applyNumberFormat="1" applyFont="1" applyFill="1" applyBorder="1"/>
    <xf numFmtId="168" fontId="12" fillId="0" borderId="16" xfId="2" applyNumberFormat="1" applyFont="1" applyFill="1" applyBorder="1" applyAlignment="1">
      <alignment horizontal="center"/>
    </xf>
    <xf numFmtId="167" fontId="11" fillId="2" borderId="17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Alignment="1">
      <alignment horizontal="center"/>
    </xf>
    <xf numFmtId="167" fontId="11" fillId="0" borderId="16" xfId="2" applyNumberFormat="1" applyFont="1" applyFill="1" applyBorder="1" applyAlignment="1">
      <alignment horizontal="right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8" xfId="2" applyNumberFormat="1" applyFont="1" applyFill="1" applyBorder="1" applyAlignment="1">
      <alignment horizontal="center" vertical="center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12" fillId="0" borderId="3" xfId="2" applyNumberFormat="1" applyFont="1" applyFill="1" applyBorder="1" applyAlignment="1">
      <alignment horizontal="center" vertical="center"/>
    </xf>
    <xf numFmtId="165" fontId="12" fillId="0" borderId="16" xfId="2" applyNumberFormat="1" applyFont="1" applyFill="1" applyBorder="1" applyAlignment="1">
      <alignment horizontal="center" vertical="center"/>
    </xf>
    <xf numFmtId="165" fontId="12" fillId="0" borderId="8" xfId="2" applyNumberFormat="1" applyFont="1" applyFill="1" applyBorder="1" applyAlignment="1">
      <alignment horizontal="center" vertical="center"/>
    </xf>
    <xf numFmtId="4" fontId="5" fillId="2" borderId="0" xfId="2" applyNumberFormat="1" applyFont="1" applyFill="1" applyAlignment="1">
      <alignment horizontal="center"/>
    </xf>
  </cellXfs>
  <cellStyles count="9">
    <cellStyle name="Comma 2" xfId="4" xr:uid="{00000000-0005-0000-0000-000000000000}"/>
    <cellStyle name="Comma 3" xfId="8" xr:uid="{00000000-0005-0000-0000-000001000000}"/>
    <cellStyle name="Millares" xfId="1" builtinId="3"/>
    <cellStyle name="Normal" xfId="0" builtinId="0"/>
    <cellStyle name="Normal 2" xfId="2" xr:uid="{00000000-0005-0000-0000-000004000000}"/>
    <cellStyle name="Normal 3" xfId="6" xr:uid="{00000000-0005-0000-0000-000005000000}"/>
    <cellStyle name="Percent 2" xfId="3" xr:uid="{00000000-0005-0000-0000-000006000000}"/>
    <cellStyle name="Porcentaje" xfId="5" builtinId="5"/>
    <cellStyle name="rf5" xfId="7" xr:uid="{00000000-0005-0000-0000-000008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3</xdr:row>
      <xdr:rowOff>95250</xdr:rowOff>
    </xdr:from>
    <xdr:to>
      <xdr:col>8</xdr:col>
      <xdr:colOff>705716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114300</xdr:rowOff>
    </xdr:from>
    <xdr:to>
      <xdr:col>5</xdr:col>
      <xdr:colOff>553316</xdr:colOff>
      <xdr:row>5</xdr:row>
      <xdr:rowOff>25840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K100"/>
  <sheetViews>
    <sheetView showGridLines="0" tabSelected="1" zoomScale="80" zoomScaleNormal="80" zoomScaleSheetLayoutView="100" workbookViewId="0">
      <selection activeCell="B5" sqref="B5:I5"/>
    </sheetView>
  </sheetViews>
  <sheetFormatPr baseColWidth="10" defaultColWidth="9.1796875" defaultRowHeight="13.5" x14ac:dyDescent="0.35"/>
  <cols>
    <col min="1" max="1" width="0.81640625" style="3" customWidth="1"/>
    <col min="2" max="2" width="51.1796875" style="2" customWidth="1"/>
    <col min="3" max="3" width="10.7265625" style="108" customWidth="1"/>
    <col min="4" max="4" width="12.7265625" style="66" customWidth="1"/>
    <col min="5" max="5" width="12.7265625" style="4" customWidth="1"/>
    <col min="6" max="6" width="51.1796875" style="2" customWidth="1"/>
    <col min="7" max="7" width="10.7265625" style="5" customWidth="1"/>
    <col min="8" max="8" width="12.7265625" style="77" customWidth="1"/>
    <col min="9" max="9" width="12.7265625" style="29" customWidth="1"/>
    <col min="10" max="10" width="14.26953125" style="2" bestFit="1" customWidth="1"/>
    <col min="11" max="11" width="10" style="2" bestFit="1" customWidth="1"/>
    <col min="12" max="12" width="9.1796875" style="3"/>
    <col min="13" max="13" width="10" style="3" bestFit="1" customWidth="1"/>
    <col min="14" max="240" width="9.1796875" style="3"/>
    <col min="241" max="241" width="0.81640625" style="3" customWidth="1"/>
    <col min="242" max="242" width="61.7265625" style="3" customWidth="1"/>
    <col min="243" max="243" width="12.7265625" style="3" customWidth="1"/>
    <col min="244" max="245" width="15.7265625" style="3" customWidth="1"/>
    <col min="246" max="246" width="0.81640625" style="3" customWidth="1"/>
    <col min="247" max="247" width="61.7265625" style="3" bestFit="1" customWidth="1"/>
    <col min="248" max="248" width="12.7265625" style="3" customWidth="1"/>
    <col min="249" max="250" width="15.7265625" style="3" customWidth="1"/>
    <col min="251" max="252" width="12.54296875" style="3" customWidth="1"/>
    <col min="253" max="255" width="11.7265625" style="3" customWidth="1"/>
    <col min="256" max="496" width="9.1796875" style="3"/>
    <col min="497" max="497" width="0.81640625" style="3" customWidth="1"/>
    <col min="498" max="498" width="61.7265625" style="3" customWidth="1"/>
    <col min="499" max="499" width="12.7265625" style="3" customWidth="1"/>
    <col min="500" max="501" width="15.7265625" style="3" customWidth="1"/>
    <col min="502" max="502" width="0.81640625" style="3" customWidth="1"/>
    <col min="503" max="503" width="61.7265625" style="3" bestFit="1" customWidth="1"/>
    <col min="504" max="504" width="12.7265625" style="3" customWidth="1"/>
    <col min="505" max="506" width="15.7265625" style="3" customWidth="1"/>
    <col min="507" max="508" width="12.54296875" style="3" customWidth="1"/>
    <col min="509" max="511" width="11.7265625" style="3" customWidth="1"/>
    <col min="512" max="752" width="9.1796875" style="3"/>
    <col min="753" max="753" width="0.81640625" style="3" customWidth="1"/>
    <col min="754" max="754" width="61.7265625" style="3" customWidth="1"/>
    <col min="755" max="755" width="12.7265625" style="3" customWidth="1"/>
    <col min="756" max="757" width="15.7265625" style="3" customWidth="1"/>
    <col min="758" max="758" width="0.81640625" style="3" customWidth="1"/>
    <col min="759" max="759" width="61.7265625" style="3" bestFit="1" customWidth="1"/>
    <col min="760" max="760" width="12.7265625" style="3" customWidth="1"/>
    <col min="761" max="762" width="15.7265625" style="3" customWidth="1"/>
    <col min="763" max="764" width="12.54296875" style="3" customWidth="1"/>
    <col min="765" max="767" width="11.7265625" style="3" customWidth="1"/>
    <col min="768" max="1008" width="9.1796875" style="3"/>
    <col min="1009" max="1009" width="0.81640625" style="3" customWidth="1"/>
    <col min="1010" max="1010" width="61.7265625" style="3" customWidth="1"/>
    <col min="1011" max="1011" width="12.7265625" style="3" customWidth="1"/>
    <col min="1012" max="1013" width="15.7265625" style="3" customWidth="1"/>
    <col min="1014" max="1014" width="0.81640625" style="3" customWidth="1"/>
    <col min="1015" max="1015" width="61.7265625" style="3" bestFit="1" customWidth="1"/>
    <col min="1016" max="1016" width="12.7265625" style="3" customWidth="1"/>
    <col min="1017" max="1018" width="15.7265625" style="3" customWidth="1"/>
    <col min="1019" max="1020" width="12.54296875" style="3" customWidth="1"/>
    <col min="1021" max="1023" width="11.7265625" style="3" customWidth="1"/>
    <col min="1024" max="1264" width="9.1796875" style="3"/>
    <col min="1265" max="1265" width="0.81640625" style="3" customWidth="1"/>
    <col min="1266" max="1266" width="61.7265625" style="3" customWidth="1"/>
    <col min="1267" max="1267" width="12.7265625" style="3" customWidth="1"/>
    <col min="1268" max="1269" width="15.7265625" style="3" customWidth="1"/>
    <col min="1270" max="1270" width="0.81640625" style="3" customWidth="1"/>
    <col min="1271" max="1271" width="61.7265625" style="3" bestFit="1" customWidth="1"/>
    <col min="1272" max="1272" width="12.7265625" style="3" customWidth="1"/>
    <col min="1273" max="1274" width="15.7265625" style="3" customWidth="1"/>
    <col min="1275" max="1276" width="12.54296875" style="3" customWidth="1"/>
    <col min="1277" max="1279" width="11.7265625" style="3" customWidth="1"/>
    <col min="1280" max="1520" width="9.1796875" style="3"/>
    <col min="1521" max="1521" width="0.81640625" style="3" customWidth="1"/>
    <col min="1522" max="1522" width="61.7265625" style="3" customWidth="1"/>
    <col min="1523" max="1523" width="12.7265625" style="3" customWidth="1"/>
    <col min="1524" max="1525" width="15.7265625" style="3" customWidth="1"/>
    <col min="1526" max="1526" width="0.81640625" style="3" customWidth="1"/>
    <col min="1527" max="1527" width="61.7265625" style="3" bestFit="1" customWidth="1"/>
    <col min="1528" max="1528" width="12.7265625" style="3" customWidth="1"/>
    <col min="1529" max="1530" width="15.7265625" style="3" customWidth="1"/>
    <col min="1531" max="1532" width="12.54296875" style="3" customWidth="1"/>
    <col min="1533" max="1535" width="11.7265625" style="3" customWidth="1"/>
    <col min="1536" max="1776" width="9.1796875" style="3"/>
    <col min="1777" max="1777" width="0.81640625" style="3" customWidth="1"/>
    <col min="1778" max="1778" width="61.7265625" style="3" customWidth="1"/>
    <col min="1779" max="1779" width="12.7265625" style="3" customWidth="1"/>
    <col min="1780" max="1781" width="15.7265625" style="3" customWidth="1"/>
    <col min="1782" max="1782" width="0.81640625" style="3" customWidth="1"/>
    <col min="1783" max="1783" width="61.7265625" style="3" bestFit="1" customWidth="1"/>
    <col min="1784" max="1784" width="12.7265625" style="3" customWidth="1"/>
    <col min="1785" max="1786" width="15.7265625" style="3" customWidth="1"/>
    <col min="1787" max="1788" width="12.54296875" style="3" customWidth="1"/>
    <col min="1789" max="1791" width="11.7265625" style="3" customWidth="1"/>
    <col min="1792" max="2032" width="9.1796875" style="3"/>
    <col min="2033" max="2033" width="0.81640625" style="3" customWidth="1"/>
    <col min="2034" max="2034" width="61.7265625" style="3" customWidth="1"/>
    <col min="2035" max="2035" width="12.7265625" style="3" customWidth="1"/>
    <col min="2036" max="2037" width="15.7265625" style="3" customWidth="1"/>
    <col min="2038" max="2038" width="0.81640625" style="3" customWidth="1"/>
    <col min="2039" max="2039" width="61.7265625" style="3" bestFit="1" customWidth="1"/>
    <col min="2040" max="2040" width="12.7265625" style="3" customWidth="1"/>
    <col min="2041" max="2042" width="15.7265625" style="3" customWidth="1"/>
    <col min="2043" max="2044" width="12.54296875" style="3" customWidth="1"/>
    <col min="2045" max="2047" width="11.7265625" style="3" customWidth="1"/>
    <col min="2048" max="2288" width="9.1796875" style="3"/>
    <col min="2289" max="2289" width="0.81640625" style="3" customWidth="1"/>
    <col min="2290" max="2290" width="61.7265625" style="3" customWidth="1"/>
    <col min="2291" max="2291" width="12.7265625" style="3" customWidth="1"/>
    <col min="2292" max="2293" width="15.7265625" style="3" customWidth="1"/>
    <col min="2294" max="2294" width="0.81640625" style="3" customWidth="1"/>
    <col min="2295" max="2295" width="61.7265625" style="3" bestFit="1" customWidth="1"/>
    <col min="2296" max="2296" width="12.7265625" style="3" customWidth="1"/>
    <col min="2297" max="2298" width="15.7265625" style="3" customWidth="1"/>
    <col min="2299" max="2300" width="12.54296875" style="3" customWidth="1"/>
    <col min="2301" max="2303" width="11.7265625" style="3" customWidth="1"/>
    <col min="2304" max="2544" width="9.1796875" style="3"/>
    <col min="2545" max="2545" width="0.81640625" style="3" customWidth="1"/>
    <col min="2546" max="2546" width="61.7265625" style="3" customWidth="1"/>
    <col min="2547" max="2547" width="12.7265625" style="3" customWidth="1"/>
    <col min="2548" max="2549" width="15.7265625" style="3" customWidth="1"/>
    <col min="2550" max="2550" width="0.81640625" style="3" customWidth="1"/>
    <col min="2551" max="2551" width="61.7265625" style="3" bestFit="1" customWidth="1"/>
    <col min="2552" max="2552" width="12.7265625" style="3" customWidth="1"/>
    <col min="2553" max="2554" width="15.7265625" style="3" customWidth="1"/>
    <col min="2555" max="2556" width="12.54296875" style="3" customWidth="1"/>
    <col min="2557" max="2559" width="11.7265625" style="3" customWidth="1"/>
    <col min="2560" max="2800" width="9.1796875" style="3"/>
    <col min="2801" max="2801" width="0.81640625" style="3" customWidth="1"/>
    <col min="2802" max="2802" width="61.7265625" style="3" customWidth="1"/>
    <col min="2803" max="2803" width="12.7265625" style="3" customWidth="1"/>
    <col min="2804" max="2805" width="15.7265625" style="3" customWidth="1"/>
    <col min="2806" max="2806" width="0.81640625" style="3" customWidth="1"/>
    <col min="2807" max="2807" width="61.7265625" style="3" bestFit="1" customWidth="1"/>
    <col min="2808" max="2808" width="12.7265625" style="3" customWidth="1"/>
    <col min="2809" max="2810" width="15.7265625" style="3" customWidth="1"/>
    <col min="2811" max="2812" width="12.54296875" style="3" customWidth="1"/>
    <col min="2813" max="2815" width="11.7265625" style="3" customWidth="1"/>
    <col min="2816" max="3056" width="9.1796875" style="3"/>
    <col min="3057" max="3057" width="0.81640625" style="3" customWidth="1"/>
    <col min="3058" max="3058" width="61.7265625" style="3" customWidth="1"/>
    <col min="3059" max="3059" width="12.7265625" style="3" customWidth="1"/>
    <col min="3060" max="3061" width="15.7265625" style="3" customWidth="1"/>
    <col min="3062" max="3062" width="0.81640625" style="3" customWidth="1"/>
    <col min="3063" max="3063" width="61.7265625" style="3" bestFit="1" customWidth="1"/>
    <col min="3064" max="3064" width="12.7265625" style="3" customWidth="1"/>
    <col min="3065" max="3066" width="15.7265625" style="3" customWidth="1"/>
    <col min="3067" max="3068" width="12.54296875" style="3" customWidth="1"/>
    <col min="3069" max="3071" width="11.7265625" style="3" customWidth="1"/>
    <col min="3072" max="3312" width="9.1796875" style="3"/>
    <col min="3313" max="3313" width="0.81640625" style="3" customWidth="1"/>
    <col min="3314" max="3314" width="61.7265625" style="3" customWidth="1"/>
    <col min="3315" max="3315" width="12.7265625" style="3" customWidth="1"/>
    <col min="3316" max="3317" width="15.7265625" style="3" customWidth="1"/>
    <col min="3318" max="3318" width="0.81640625" style="3" customWidth="1"/>
    <col min="3319" max="3319" width="61.7265625" style="3" bestFit="1" customWidth="1"/>
    <col min="3320" max="3320" width="12.7265625" style="3" customWidth="1"/>
    <col min="3321" max="3322" width="15.7265625" style="3" customWidth="1"/>
    <col min="3323" max="3324" width="12.54296875" style="3" customWidth="1"/>
    <col min="3325" max="3327" width="11.7265625" style="3" customWidth="1"/>
    <col min="3328" max="3568" width="9.1796875" style="3"/>
    <col min="3569" max="3569" width="0.81640625" style="3" customWidth="1"/>
    <col min="3570" max="3570" width="61.7265625" style="3" customWidth="1"/>
    <col min="3571" max="3571" width="12.7265625" style="3" customWidth="1"/>
    <col min="3572" max="3573" width="15.7265625" style="3" customWidth="1"/>
    <col min="3574" max="3574" width="0.81640625" style="3" customWidth="1"/>
    <col min="3575" max="3575" width="61.7265625" style="3" bestFit="1" customWidth="1"/>
    <col min="3576" max="3576" width="12.7265625" style="3" customWidth="1"/>
    <col min="3577" max="3578" width="15.7265625" style="3" customWidth="1"/>
    <col min="3579" max="3580" width="12.54296875" style="3" customWidth="1"/>
    <col min="3581" max="3583" width="11.7265625" style="3" customWidth="1"/>
    <col min="3584" max="3824" width="9.1796875" style="3"/>
    <col min="3825" max="3825" width="0.81640625" style="3" customWidth="1"/>
    <col min="3826" max="3826" width="61.7265625" style="3" customWidth="1"/>
    <col min="3827" max="3827" width="12.7265625" style="3" customWidth="1"/>
    <col min="3828" max="3829" width="15.7265625" style="3" customWidth="1"/>
    <col min="3830" max="3830" width="0.81640625" style="3" customWidth="1"/>
    <col min="3831" max="3831" width="61.7265625" style="3" bestFit="1" customWidth="1"/>
    <col min="3832" max="3832" width="12.7265625" style="3" customWidth="1"/>
    <col min="3833" max="3834" width="15.7265625" style="3" customWidth="1"/>
    <col min="3835" max="3836" width="12.54296875" style="3" customWidth="1"/>
    <col min="3837" max="3839" width="11.7265625" style="3" customWidth="1"/>
    <col min="3840" max="4080" width="9.1796875" style="3"/>
    <col min="4081" max="4081" width="0.81640625" style="3" customWidth="1"/>
    <col min="4082" max="4082" width="61.7265625" style="3" customWidth="1"/>
    <col min="4083" max="4083" width="12.7265625" style="3" customWidth="1"/>
    <col min="4084" max="4085" width="15.7265625" style="3" customWidth="1"/>
    <col min="4086" max="4086" width="0.81640625" style="3" customWidth="1"/>
    <col min="4087" max="4087" width="61.7265625" style="3" bestFit="1" customWidth="1"/>
    <col min="4088" max="4088" width="12.7265625" style="3" customWidth="1"/>
    <col min="4089" max="4090" width="15.7265625" style="3" customWidth="1"/>
    <col min="4091" max="4092" width="12.54296875" style="3" customWidth="1"/>
    <col min="4093" max="4095" width="11.7265625" style="3" customWidth="1"/>
    <col min="4096" max="4336" width="9.1796875" style="3"/>
    <col min="4337" max="4337" width="0.81640625" style="3" customWidth="1"/>
    <col min="4338" max="4338" width="61.7265625" style="3" customWidth="1"/>
    <col min="4339" max="4339" width="12.7265625" style="3" customWidth="1"/>
    <col min="4340" max="4341" width="15.7265625" style="3" customWidth="1"/>
    <col min="4342" max="4342" width="0.81640625" style="3" customWidth="1"/>
    <col min="4343" max="4343" width="61.7265625" style="3" bestFit="1" customWidth="1"/>
    <col min="4344" max="4344" width="12.7265625" style="3" customWidth="1"/>
    <col min="4345" max="4346" width="15.7265625" style="3" customWidth="1"/>
    <col min="4347" max="4348" width="12.54296875" style="3" customWidth="1"/>
    <col min="4349" max="4351" width="11.7265625" style="3" customWidth="1"/>
    <col min="4352" max="4592" width="9.1796875" style="3"/>
    <col min="4593" max="4593" width="0.81640625" style="3" customWidth="1"/>
    <col min="4594" max="4594" width="61.7265625" style="3" customWidth="1"/>
    <col min="4595" max="4595" width="12.7265625" style="3" customWidth="1"/>
    <col min="4596" max="4597" width="15.7265625" style="3" customWidth="1"/>
    <col min="4598" max="4598" width="0.81640625" style="3" customWidth="1"/>
    <col min="4599" max="4599" width="61.7265625" style="3" bestFit="1" customWidth="1"/>
    <col min="4600" max="4600" width="12.7265625" style="3" customWidth="1"/>
    <col min="4601" max="4602" width="15.7265625" style="3" customWidth="1"/>
    <col min="4603" max="4604" width="12.54296875" style="3" customWidth="1"/>
    <col min="4605" max="4607" width="11.7265625" style="3" customWidth="1"/>
    <col min="4608" max="4848" width="9.1796875" style="3"/>
    <col min="4849" max="4849" width="0.81640625" style="3" customWidth="1"/>
    <col min="4850" max="4850" width="61.7265625" style="3" customWidth="1"/>
    <col min="4851" max="4851" width="12.7265625" style="3" customWidth="1"/>
    <col min="4852" max="4853" width="15.7265625" style="3" customWidth="1"/>
    <col min="4854" max="4854" width="0.81640625" style="3" customWidth="1"/>
    <col min="4855" max="4855" width="61.7265625" style="3" bestFit="1" customWidth="1"/>
    <col min="4856" max="4856" width="12.7265625" style="3" customWidth="1"/>
    <col min="4857" max="4858" width="15.7265625" style="3" customWidth="1"/>
    <col min="4859" max="4860" width="12.54296875" style="3" customWidth="1"/>
    <col min="4861" max="4863" width="11.7265625" style="3" customWidth="1"/>
    <col min="4864" max="5104" width="9.1796875" style="3"/>
    <col min="5105" max="5105" width="0.81640625" style="3" customWidth="1"/>
    <col min="5106" max="5106" width="61.7265625" style="3" customWidth="1"/>
    <col min="5107" max="5107" width="12.7265625" style="3" customWidth="1"/>
    <col min="5108" max="5109" width="15.7265625" style="3" customWidth="1"/>
    <col min="5110" max="5110" width="0.81640625" style="3" customWidth="1"/>
    <col min="5111" max="5111" width="61.7265625" style="3" bestFit="1" customWidth="1"/>
    <col min="5112" max="5112" width="12.7265625" style="3" customWidth="1"/>
    <col min="5113" max="5114" width="15.7265625" style="3" customWidth="1"/>
    <col min="5115" max="5116" width="12.54296875" style="3" customWidth="1"/>
    <col min="5117" max="5119" width="11.7265625" style="3" customWidth="1"/>
    <col min="5120" max="5360" width="9.1796875" style="3"/>
    <col min="5361" max="5361" width="0.81640625" style="3" customWidth="1"/>
    <col min="5362" max="5362" width="61.7265625" style="3" customWidth="1"/>
    <col min="5363" max="5363" width="12.7265625" style="3" customWidth="1"/>
    <col min="5364" max="5365" width="15.7265625" style="3" customWidth="1"/>
    <col min="5366" max="5366" width="0.81640625" style="3" customWidth="1"/>
    <col min="5367" max="5367" width="61.7265625" style="3" bestFit="1" customWidth="1"/>
    <col min="5368" max="5368" width="12.7265625" style="3" customWidth="1"/>
    <col min="5369" max="5370" width="15.7265625" style="3" customWidth="1"/>
    <col min="5371" max="5372" width="12.54296875" style="3" customWidth="1"/>
    <col min="5373" max="5375" width="11.7265625" style="3" customWidth="1"/>
    <col min="5376" max="5616" width="9.1796875" style="3"/>
    <col min="5617" max="5617" width="0.81640625" style="3" customWidth="1"/>
    <col min="5618" max="5618" width="61.7265625" style="3" customWidth="1"/>
    <col min="5619" max="5619" width="12.7265625" style="3" customWidth="1"/>
    <col min="5620" max="5621" width="15.7265625" style="3" customWidth="1"/>
    <col min="5622" max="5622" width="0.81640625" style="3" customWidth="1"/>
    <col min="5623" max="5623" width="61.7265625" style="3" bestFit="1" customWidth="1"/>
    <col min="5624" max="5624" width="12.7265625" style="3" customWidth="1"/>
    <col min="5625" max="5626" width="15.7265625" style="3" customWidth="1"/>
    <col min="5627" max="5628" width="12.54296875" style="3" customWidth="1"/>
    <col min="5629" max="5631" width="11.7265625" style="3" customWidth="1"/>
    <col min="5632" max="5872" width="9.1796875" style="3"/>
    <col min="5873" max="5873" width="0.81640625" style="3" customWidth="1"/>
    <col min="5874" max="5874" width="61.7265625" style="3" customWidth="1"/>
    <col min="5875" max="5875" width="12.7265625" style="3" customWidth="1"/>
    <col min="5876" max="5877" width="15.7265625" style="3" customWidth="1"/>
    <col min="5878" max="5878" width="0.81640625" style="3" customWidth="1"/>
    <col min="5879" max="5879" width="61.7265625" style="3" bestFit="1" customWidth="1"/>
    <col min="5880" max="5880" width="12.7265625" style="3" customWidth="1"/>
    <col min="5881" max="5882" width="15.7265625" style="3" customWidth="1"/>
    <col min="5883" max="5884" width="12.54296875" style="3" customWidth="1"/>
    <col min="5885" max="5887" width="11.7265625" style="3" customWidth="1"/>
    <col min="5888" max="6128" width="9.1796875" style="3"/>
    <col min="6129" max="6129" width="0.81640625" style="3" customWidth="1"/>
    <col min="6130" max="6130" width="61.7265625" style="3" customWidth="1"/>
    <col min="6131" max="6131" width="12.7265625" style="3" customWidth="1"/>
    <col min="6132" max="6133" width="15.7265625" style="3" customWidth="1"/>
    <col min="6134" max="6134" width="0.81640625" style="3" customWidth="1"/>
    <col min="6135" max="6135" width="61.7265625" style="3" bestFit="1" customWidth="1"/>
    <col min="6136" max="6136" width="12.7265625" style="3" customWidth="1"/>
    <col min="6137" max="6138" width="15.7265625" style="3" customWidth="1"/>
    <col min="6139" max="6140" width="12.54296875" style="3" customWidth="1"/>
    <col min="6141" max="6143" width="11.7265625" style="3" customWidth="1"/>
    <col min="6144" max="6384" width="9.1796875" style="3"/>
    <col min="6385" max="6385" width="0.81640625" style="3" customWidth="1"/>
    <col min="6386" max="6386" width="61.7265625" style="3" customWidth="1"/>
    <col min="6387" max="6387" width="12.7265625" style="3" customWidth="1"/>
    <col min="6388" max="6389" width="15.7265625" style="3" customWidth="1"/>
    <col min="6390" max="6390" width="0.81640625" style="3" customWidth="1"/>
    <col min="6391" max="6391" width="61.7265625" style="3" bestFit="1" customWidth="1"/>
    <col min="6392" max="6392" width="12.7265625" style="3" customWidth="1"/>
    <col min="6393" max="6394" width="15.7265625" style="3" customWidth="1"/>
    <col min="6395" max="6396" width="12.54296875" style="3" customWidth="1"/>
    <col min="6397" max="6399" width="11.7265625" style="3" customWidth="1"/>
    <col min="6400" max="6640" width="9.1796875" style="3"/>
    <col min="6641" max="6641" width="0.81640625" style="3" customWidth="1"/>
    <col min="6642" max="6642" width="61.7265625" style="3" customWidth="1"/>
    <col min="6643" max="6643" width="12.7265625" style="3" customWidth="1"/>
    <col min="6644" max="6645" width="15.7265625" style="3" customWidth="1"/>
    <col min="6646" max="6646" width="0.81640625" style="3" customWidth="1"/>
    <col min="6647" max="6647" width="61.7265625" style="3" bestFit="1" customWidth="1"/>
    <col min="6648" max="6648" width="12.7265625" style="3" customWidth="1"/>
    <col min="6649" max="6650" width="15.7265625" style="3" customWidth="1"/>
    <col min="6651" max="6652" width="12.54296875" style="3" customWidth="1"/>
    <col min="6653" max="6655" width="11.7265625" style="3" customWidth="1"/>
    <col min="6656" max="6896" width="9.1796875" style="3"/>
    <col min="6897" max="6897" width="0.81640625" style="3" customWidth="1"/>
    <col min="6898" max="6898" width="61.7265625" style="3" customWidth="1"/>
    <col min="6899" max="6899" width="12.7265625" style="3" customWidth="1"/>
    <col min="6900" max="6901" width="15.7265625" style="3" customWidth="1"/>
    <col min="6902" max="6902" width="0.81640625" style="3" customWidth="1"/>
    <col min="6903" max="6903" width="61.7265625" style="3" bestFit="1" customWidth="1"/>
    <col min="6904" max="6904" width="12.7265625" style="3" customWidth="1"/>
    <col min="6905" max="6906" width="15.7265625" style="3" customWidth="1"/>
    <col min="6907" max="6908" width="12.54296875" style="3" customWidth="1"/>
    <col min="6909" max="6911" width="11.7265625" style="3" customWidth="1"/>
    <col min="6912" max="7152" width="9.1796875" style="3"/>
    <col min="7153" max="7153" width="0.81640625" style="3" customWidth="1"/>
    <col min="7154" max="7154" width="61.7265625" style="3" customWidth="1"/>
    <col min="7155" max="7155" width="12.7265625" style="3" customWidth="1"/>
    <col min="7156" max="7157" width="15.7265625" style="3" customWidth="1"/>
    <col min="7158" max="7158" width="0.81640625" style="3" customWidth="1"/>
    <col min="7159" max="7159" width="61.7265625" style="3" bestFit="1" customWidth="1"/>
    <col min="7160" max="7160" width="12.7265625" style="3" customWidth="1"/>
    <col min="7161" max="7162" width="15.7265625" style="3" customWidth="1"/>
    <col min="7163" max="7164" width="12.54296875" style="3" customWidth="1"/>
    <col min="7165" max="7167" width="11.7265625" style="3" customWidth="1"/>
    <col min="7168" max="7408" width="9.1796875" style="3"/>
    <col min="7409" max="7409" width="0.81640625" style="3" customWidth="1"/>
    <col min="7410" max="7410" width="61.7265625" style="3" customWidth="1"/>
    <col min="7411" max="7411" width="12.7265625" style="3" customWidth="1"/>
    <col min="7412" max="7413" width="15.7265625" style="3" customWidth="1"/>
    <col min="7414" max="7414" width="0.81640625" style="3" customWidth="1"/>
    <col min="7415" max="7415" width="61.7265625" style="3" bestFit="1" customWidth="1"/>
    <col min="7416" max="7416" width="12.7265625" style="3" customWidth="1"/>
    <col min="7417" max="7418" width="15.7265625" style="3" customWidth="1"/>
    <col min="7419" max="7420" width="12.54296875" style="3" customWidth="1"/>
    <col min="7421" max="7423" width="11.7265625" style="3" customWidth="1"/>
    <col min="7424" max="7664" width="9.1796875" style="3"/>
    <col min="7665" max="7665" width="0.81640625" style="3" customWidth="1"/>
    <col min="7666" max="7666" width="61.7265625" style="3" customWidth="1"/>
    <col min="7667" max="7667" width="12.7265625" style="3" customWidth="1"/>
    <col min="7668" max="7669" width="15.7265625" style="3" customWidth="1"/>
    <col min="7670" max="7670" width="0.81640625" style="3" customWidth="1"/>
    <col min="7671" max="7671" width="61.7265625" style="3" bestFit="1" customWidth="1"/>
    <col min="7672" max="7672" width="12.7265625" style="3" customWidth="1"/>
    <col min="7673" max="7674" width="15.7265625" style="3" customWidth="1"/>
    <col min="7675" max="7676" width="12.54296875" style="3" customWidth="1"/>
    <col min="7677" max="7679" width="11.7265625" style="3" customWidth="1"/>
    <col min="7680" max="7920" width="9.1796875" style="3"/>
    <col min="7921" max="7921" width="0.81640625" style="3" customWidth="1"/>
    <col min="7922" max="7922" width="61.7265625" style="3" customWidth="1"/>
    <col min="7923" max="7923" width="12.7265625" style="3" customWidth="1"/>
    <col min="7924" max="7925" width="15.7265625" style="3" customWidth="1"/>
    <col min="7926" max="7926" width="0.81640625" style="3" customWidth="1"/>
    <col min="7927" max="7927" width="61.7265625" style="3" bestFit="1" customWidth="1"/>
    <col min="7928" max="7928" width="12.7265625" style="3" customWidth="1"/>
    <col min="7929" max="7930" width="15.7265625" style="3" customWidth="1"/>
    <col min="7931" max="7932" width="12.54296875" style="3" customWidth="1"/>
    <col min="7933" max="7935" width="11.7265625" style="3" customWidth="1"/>
    <col min="7936" max="8176" width="9.1796875" style="3"/>
    <col min="8177" max="8177" width="0.81640625" style="3" customWidth="1"/>
    <col min="8178" max="8178" width="61.7265625" style="3" customWidth="1"/>
    <col min="8179" max="8179" width="12.7265625" style="3" customWidth="1"/>
    <col min="8180" max="8181" width="15.7265625" style="3" customWidth="1"/>
    <col min="8182" max="8182" width="0.81640625" style="3" customWidth="1"/>
    <col min="8183" max="8183" width="61.7265625" style="3" bestFit="1" customWidth="1"/>
    <col min="8184" max="8184" width="12.7265625" style="3" customWidth="1"/>
    <col min="8185" max="8186" width="15.7265625" style="3" customWidth="1"/>
    <col min="8187" max="8188" width="12.54296875" style="3" customWidth="1"/>
    <col min="8189" max="8191" width="11.7265625" style="3" customWidth="1"/>
    <col min="8192" max="8432" width="9.1796875" style="3"/>
    <col min="8433" max="8433" width="0.81640625" style="3" customWidth="1"/>
    <col min="8434" max="8434" width="61.7265625" style="3" customWidth="1"/>
    <col min="8435" max="8435" width="12.7265625" style="3" customWidth="1"/>
    <col min="8436" max="8437" width="15.7265625" style="3" customWidth="1"/>
    <col min="8438" max="8438" width="0.81640625" style="3" customWidth="1"/>
    <col min="8439" max="8439" width="61.7265625" style="3" bestFit="1" customWidth="1"/>
    <col min="8440" max="8440" width="12.7265625" style="3" customWidth="1"/>
    <col min="8441" max="8442" width="15.7265625" style="3" customWidth="1"/>
    <col min="8443" max="8444" width="12.54296875" style="3" customWidth="1"/>
    <col min="8445" max="8447" width="11.7265625" style="3" customWidth="1"/>
    <col min="8448" max="8688" width="9.1796875" style="3"/>
    <col min="8689" max="8689" width="0.81640625" style="3" customWidth="1"/>
    <col min="8690" max="8690" width="61.7265625" style="3" customWidth="1"/>
    <col min="8691" max="8691" width="12.7265625" style="3" customWidth="1"/>
    <col min="8692" max="8693" width="15.7265625" style="3" customWidth="1"/>
    <col min="8694" max="8694" width="0.81640625" style="3" customWidth="1"/>
    <col min="8695" max="8695" width="61.7265625" style="3" bestFit="1" customWidth="1"/>
    <col min="8696" max="8696" width="12.7265625" style="3" customWidth="1"/>
    <col min="8697" max="8698" width="15.7265625" style="3" customWidth="1"/>
    <col min="8699" max="8700" width="12.54296875" style="3" customWidth="1"/>
    <col min="8701" max="8703" width="11.7265625" style="3" customWidth="1"/>
    <col min="8704" max="8944" width="9.1796875" style="3"/>
    <col min="8945" max="8945" width="0.81640625" style="3" customWidth="1"/>
    <col min="8946" max="8946" width="61.7265625" style="3" customWidth="1"/>
    <col min="8947" max="8947" width="12.7265625" style="3" customWidth="1"/>
    <col min="8948" max="8949" width="15.7265625" style="3" customWidth="1"/>
    <col min="8950" max="8950" width="0.81640625" style="3" customWidth="1"/>
    <col min="8951" max="8951" width="61.7265625" style="3" bestFit="1" customWidth="1"/>
    <col min="8952" max="8952" width="12.7265625" style="3" customWidth="1"/>
    <col min="8953" max="8954" width="15.7265625" style="3" customWidth="1"/>
    <col min="8955" max="8956" width="12.54296875" style="3" customWidth="1"/>
    <col min="8957" max="8959" width="11.7265625" style="3" customWidth="1"/>
    <col min="8960" max="9200" width="9.1796875" style="3"/>
    <col min="9201" max="9201" width="0.81640625" style="3" customWidth="1"/>
    <col min="9202" max="9202" width="61.7265625" style="3" customWidth="1"/>
    <col min="9203" max="9203" width="12.7265625" style="3" customWidth="1"/>
    <col min="9204" max="9205" width="15.7265625" style="3" customWidth="1"/>
    <col min="9206" max="9206" width="0.81640625" style="3" customWidth="1"/>
    <col min="9207" max="9207" width="61.7265625" style="3" bestFit="1" customWidth="1"/>
    <col min="9208" max="9208" width="12.7265625" style="3" customWidth="1"/>
    <col min="9209" max="9210" width="15.7265625" style="3" customWidth="1"/>
    <col min="9211" max="9212" width="12.54296875" style="3" customWidth="1"/>
    <col min="9213" max="9215" width="11.7265625" style="3" customWidth="1"/>
    <col min="9216" max="9456" width="9.1796875" style="3"/>
    <col min="9457" max="9457" width="0.81640625" style="3" customWidth="1"/>
    <col min="9458" max="9458" width="61.7265625" style="3" customWidth="1"/>
    <col min="9459" max="9459" width="12.7265625" style="3" customWidth="1"/>
    <col min="9460" max="9461" width="15.7265625" style="3" customWidth="1"/>
    <col min="9462" max="9462" width="0.81640625" style="3" customWidth="1"/>
    <col min="9463" max="9463" width="61.7265625" style="3" bestFit="1" customWidth="1"/>
    <col min="9464" max="9464" width="12.7265625" style="3" customWidth="1"/>
    <col min="9465" max="9466" width="15.7265625" style="3" customWidth="1"/>
    <col min="9467" max="9468" width="12.54296875" style="3" customWidth="1"/>
    <col min="9469" max="9471" width="11.7265625" style="3" customWidth="1"/>
    <col min="9472" max="9712" width="9.1796875" style="3"/>
    <col min="9713" max="9713" width="0.81640625" style="3" customWidth="1"/>
    <col min="9714" max="9714" width="61.7265625" style="3" customWidth="1"/>
    <col min="9715" max="9715" width="12.7265625" style="3" customWidth="1"/>
    <col min="9716" max="9717" width="15.7265625" style="3" customWidth="1"/>
    <col min="9718" max="9718" width="0.81640625" style="3" customWidth="1"/>
    <col min="9719" max="9719" width="61.7265625" style="3" bestFit="1" customWidth="1"/>
    <col min="9720" max="9720" width="12.7265625" style="3" customWidth="1"/>
    <col min="9721" max="9722" width="15.7265625" style="3" customWidth="1"/>
    <col min="9723" max="9724" width="12.54296875" style="3" customWidth="1"/>
    <col min="9725" max="9727" width="11.7265625" style="3" customWidth="1"/>
    <col min="9728" max="9968" width="9.1796875" style="3"/>
    <col min="9969" max="9969" width="0.81640625" style="3" customWidth="1"/>
    <col min="9970" max="9970" width="61.7265625" style="3" customWidth="1"/>
    <col min="9971" max="9971" width="12.7265625" style="3" customWidth="1"/>
    <col min="9972" max="9973" width="15.7265625" style="3" customWidth="1"/>
    <col min="9974" max="9974" width="0.81640625" style="3" customWidth="1"/>
    <col min="9975" max="9975" width="61.7265625" style="3" bestFit="1" customWidth="1"/>
    <col min="9976" max="9976" width="12.7265625" style="3" customWidth="1"/>
    <col min="9977" max="9978" width="15.7265625" style="3" customWidth="1"/>
    <col min="9979" max="9980" width="12.54296875" style="3" customWidth="1"/>
    <col min="9981" max="9983" width="11.7265625" style="3" customWidth="1"/>
    <col min="9984" max="10224" width="9.1796875" style="3"/>
    <col min="10225" max="10225" width="0.81640625" style="3" customWidth="1"/>
    <col min="10226" max="10226" width="61.7265625" style="3" customWidth="1"/>
    <col min="10227" max="10227" width="12.7265625" style="3" customWidth="1"/>
    <col min="10228" max="10229" width="15.7265625" style="3" customWidth="1"/>
    <col min="10230" max="10230" width="0.81640625" style="3" customWidth="1"/>
    <col min="10231" max="10231" width="61.7265625" style="3" bestFit="1" customWidth="1"/>
    <col min="10232" max="10232" width="12.7265625" style="3" customWidth="1"/>
    <col min="10233" max="10234" width="15.7265625" style="3" customWidth="1"/>
    <col min="10235" max="10236" width="12.54296875" style="3" customWidth="1"/>
    <col min="10237" max="10239" width="11.7265625" style="3" customWidth="1"/>
    <col min="10240" max="10480" width="9.1796875" style="3"/>
    <col min="10481" max="10481" width="0.81640625" style="3" customWidth="1"/>
    <col min="10482" max="10482" width="61.7265625" style="3" customWidth="1"/>
    <col min="10483" max="10483" width="12.7265625" style="3" customWidth="1"/>
    <col min="10484" max="10485" width="15.7265625" style="3" customWidth="1"/>
    <col min="10486" max="10486" width="0.81640625" style="3" customWidth="1"/>
    <col min="10487" max="10487" width="61.7265625" style="3" bestFit="1" customWidth="1"/>
    <col min="10488" max="10488" width="12.7265625" style="3" customWidth="1"/>
    <col min="10489" max="10490" width="15.7265625" style="3" customWidth="1"/>
    <col min="10491" max="10492" width="12.54296875" style="3" customWidth="1"/>
    <col min="10493" max="10495" width="11.7265625" style="3" customWidth="1"/>
    <col min="10496" max="10736" width="9.1796875" style="3"/>
    <col min="10737" max="10737" width="0.81640625" style="3" customWidth="1"/>
    <col min="10738" max="10738" width="61.7265625" style="3" customWidth="1"/>
    <col min="10739" max="10739" width="12.7265625" style="3" customWidth="1"/>
    <col min="10740" max="10741" width="15.7265625" style="3" customWidth="1"/>
    <col min="10742" max="10742" width="0.81640625" style="3" customWidth="1"/>
    <col min="10743" max="10743" width="61.7265625" style="3" bestFit="1" customWidth="1"/>
    <col min="10744" max="10744" width="12.7265625" style="3" customWidth="1"/>
    <col min="10745" max="10746" width="15.7265625" style="3" customWidth="1"/>
    <col min="10747" max="10748" width="12.54296875" style="3" customWidth="1"/>
    <col min="10749" max="10751" width="11.7265625" style="3" customWidth="1"/>
    <col min="10752" max="10992" width="9.1796875" style="3"/>
    <col min="10993" max="10993" width="0.81640625" style="3" customWidth="1"/>
    <col min="10994" max="10994" width="61.7265625" style="3" customWidth="1"/>
    <col min="10995" max="10995" width="12.7265625" style="3" customWidth="1"/>
    <col min="10996" max="10997" width="15.7265625" style="3" customWidth="1"/>
    <col min="10998" max="10998" width="0.81640625" style="3" customWidth="1"/>
    <col min="10999" max="10999" width="61.7265625" style="3" bestFit="1" customWidth="1"/>
    <col min="11000" max="11000" width="12.7265625" style="3" customWidth="1"/>
    <col min="11001" max="11002" width="15.7265625" style="3" customWidth="1"/>
    <col min="11003" max="11004" width="12.54296875" style="3" customWidth="1"/>
    <col min="11005" max="11007" width="11.7265625" style="3" customWidth="1"/>
    <col min="11008" max="11248" width="9.1796875" style="3"/>
    <col min="11249" max="11249" width="0.81640625" style="3" customWidth="1"/>
    <col min="11250" max="11250" width="61.7265625" style="3" customWidth="1"/>
    <col min="11251" max="11251" width="12.7265625" style="3" customWidth="1"/>
    <col min="11252" max="11253" width="15.7265625" style="3" customWidth="1"/>
    <col min="11254" max="11254" width="0.81640625" style="3" customWidth="1"/>
    <col min="11255" max="11255" width="61.7265625" style="3" bestFit="1" customWidth="1"/>
    <col min="11256" max="11256" width="12.7265625" style="3" customWidth="1"/>
    <col min="11257" max="11258" width="15.7265625" style="3" customWidth="1"/>
    <col min="11259" max="11260" width="12.54296875" style="3" customWidth="1"/>
    <col min="11261" max="11263" width="11.7265625" style="3" customWidth="1"/>
    <col min="11264" max="11504" width="9.1796875" style="3"/>
    <col min="11505" max="11505" width="0.81640625" style="3" customWidth="1"/>
    <col min="11506" max="11506" width="61.7265625" style="3" customWidth="1"/>
    <col min="11507" max="11507" width="12.7265625" style="3" customWidth="1"/>
    <col min="11508" max="11509" width="15.7265625" style="3" customWidth="1"/>
    <col min="11510" max="11510" width="0.81640625" style="3" customWidth="1"/>
    <col min="11511" max="11511" width="61.7265625" style="3" bestFit="1" customWidth="1"/>
    <col min="11512" max="11512" width="12.7265625" style="3" customWidth="1"/>
    <col min="11513" max="11514" width="15.7265625" style="3" customWidth="1"/>
    <col min="11515" max="11516" width="12.54296875" style="3" customWidth="1"/>
    <col min="11517" max="11519" width="11.7265625" style="3" customWidth="1"/>
    <col min="11520" max="11760" width="9.1796875" style="3"/>
    <col min="11761" max="11761" width="0.81640625" style="3" customWidth="1"/>
    <col min="11762" max="11762" width="61.7265625" style="3" customWidth="1"/>
    <col min="11763" max="11763" width="12.7265625" style="3" customWidth="1"/>
    <col min="11764" max="11765" width="15.7265625" style="3" customWidth="1"/>
    <col min="11766" max="11766" width="0.81640625" style="3" customWidth="1"/>
    <col min="11767" max="11767" width="61.7265625" style="3" bestFit="1" customWidth="1"/>
    <col min="11768" max="11768" width="12.7265625" style="3" customWidth="1"/>
    <col min="11769" max="11770" width="15.7265625" style="3" customWidth="1"/>
    <col min="11771" max="11772" width="12.54296875" style="3" customWidth="1"/>
    <col min="11773" max="11775" width="11.7265625" style="3" customWidth="1"/>
    <col min="11776" max="12016" width="9.1796875" style="3"/>
    <col min="12017" max="12017" width="0.81640625" style="3" customWidth="1"/>
    <col min="12018" max="12018" width="61.7265625" style="3" customWidth="1"/>
    <col min="12019" max="12019" width="12.7265625" style="3" customWidth="1"/>
    <col min="12020" max="12021" width="15.7265625" style="3" customWidth="1"/>
    <col min="12022" max="12022" width="0.81640625" style="3" customWidth="1"/>
    <col min="12023" max="12023" width="61.7265625" style="3" bestFit="1" customWidth="1"/>
    <col min="12024" max="12024" width="12.7265625" style="3" customWidth="1"/>
    <col min="12025" max="12026" width="15.7265625" style="3" customWidth="1"/>
    <col min="12027" max="12028" width="12.54296875" style="3" customWidth="1"/>
    <col min="12029" max="12031" width="11.7265625" style="3" customWidth="1"/>
    <col min="12032" max="12272" width="9.1796875" style="3"/>
    <col min="12273" max="12273" width="0.81640625" style="3" customWidth="1"/>
    <col min="12274" max="12274" width="61.7265625" style="3" customWidth="1"/>
    <col min="12275" max="12275" width="12.7265625" style="3" customWidth="1"/>
    <col min="12276" max="12277" width="15.7265625" style="3" customWidth="1"/>
    <col min="12278" max="12278" width="0.81640625" style="3" customWidth="1"/>
    <col min="12279" max="12279" width="61.7265625" style="3" bestFit="1" customWidth="1"/>
    <col min="12280" max="12280" width="12.7265625" style="3" customWidth="1"/>
    <col min="12281" max="12282" width="15.7265625" style="3" customWidth="1"/>
    <col min="12283" max="12284" width="12.54296875" style="3" customWidth="1"/>
    <col min="12285" max="12287" width="11.7265625" style="3" customWidth="1"/>
    <col min="12288" max="12528" width="9.1796875" style="3"/>
    <col min="12529" max="12529" width="0.81640625" style="3" customWidth="1"/>
    <col min="12530" max="12530" width="61.7265625" style="3" customWidth="1"/>
    <col min="12531" max="12531" width="12.7265625" style="3" customWidth="1"/>
    <col min="12532" max="12533" width="15.7265625" style="3" customWidth="1"/>
    <col min="12534" max="12534" width="0.81640625" style="3" customWidth="1"/>
    <col min="12535" max="12535" width="61.7265625" style="3" bestFit="1" customWidth="1"/>
    <col min="12536" max="12536" width="12.7265625" style="3" customWidth="1"/>
    <col min="12537" max="12538" width="15.7265625" style="3" customWidth="1"/>
    <col min="12539" max="12540" width="12.54296875" style="3" customWidth="1"/>
    <col min="12541" max="12543" width="11.7265625" style="3" customWidth="1"/>
    <col min="12544" max="12784" width="9.1796875" style="3"/>
    <col min="12785" max="12785" width="0.81640625" style="3" customWidth="1"/>
    <col min="12786" max="12786" width="61.7265625" style="3" customWidth="1"/>
    <col min="12787" max="12787" width="12.7265625" style="3" customWidth="1"/>
    <col min="12788" max="12789" width="15.7265625" style="3" customWidth="1"/>
    <col min="12790" max="12790" width="0.81640625" style="3" customWidth="1"/>
    <col min="12791" max="12791" width="61.7265625" style="3" bestFit="1" customWidth="1"/>
    <col min="12792" max="12792" width="12.7265625" style="3" customWidth="1"/>
    <col min="12793" max="12794" width="15.7265625" style="3" customWidth="1"/>
    <col min="12795" max="12796" width="12.54296875" style="3" customWidth="1"/>
    <col min="12797" max="12799" width="11.7265625" style="3" customWidth="1"/>
    <col min="12800" max="13040" width="9.1796875" style="3"/>
    <col min="13041" max="13041" width="0.81640625" style="3" customWidth="1"/>
    <col min="13042" max="13042" width="61.7265625" style="3" customWidth="1"/>
    <col min="13043" max="13043" width="12.7265625" style="3" customWidth="1"/>
    <col min="13044" max="13045" width="15.7265625" style="3" customWidth="1"/>
    <col min="13046" max="13046" width="0.81640625" style="3" customWidth="1"/>
    <col min="13047" max="13047" width="61.7265625" style="3" bestFit="1" customWidth="1"/>
    <col min="13048" max="13048" width="12.7265625" style="3" customWidth="1"/>
    <col min="13049" max="13050" width="15.7265625" style="3" customWidth="1"/>
    <col min="13051" max="13052" width="12.54296875" style="3" customWidth="1"/>
    <col min="13053" max="13055" width="11.7265625" style="3" customWidth="1"/>
    <col min="13056" max="13296" width="9.1796875" style="3"/>
    <col min="13297" max="13297" width="0.81640625" style="3" customWidth="1"/>
    <col min="13298" max="13298" width="61.7265625" style="3" customWidth="1"/>
    <col min="13299" max="13299" width="12.7265625" style="3" customWidth="1"/>
    <col min="13300" max="13301" width="15.7265625" style="3" customWidth="1"/>
    <col min="13302" max="13302" width="0.81640625" style="3" customWidth="1"/>
    <col min="13303" max="13303" width="61.7265625" style="3" bestFit="1" customWidth="1"/>
    <col min="13304" max="13304" width="12.7265625" style="3" customWidth="1"/>
    <col min="13305" max="13306" width="15.7265625" style="3" customWidth="1"/>
    <col min="13307" max="13308" width="12.54296875" style="3" customWidth="1"/>
    <col min="13309" max="13311" width="11.7265625" style="3" customWidth="1"/>
    <col min="13312" max="13552" width="9.1796875" style="3"/>
    <col min="13553" max="13553" width="0.81640625" style="3" customWidth="1"/>
    <col min="13554" max="13554" width="61.7265625" style="3" customWidth="1"/>
    <col min="13555" max="13555" width="12.7265625" style="3" customWidth="1"/>
    <col min="13556" max="13557" width="15.7265625" style="3" customWidth="1"/>
    <col min="13558" max="13558" width="0.81640625" style="3" customWidth="1"/>
    <col min="13559" max="13559" width="61.7265625" style="3" bestFit="1" customWidth="1"/>
    <col min="13560" max="13560" width="12.7265625" style="3" customWidth="1"/>
    <col min="13561" max="13562" width="15.7265625" style="3" customWidth="1"/>
    <col min="13563" max="13564" width="12.54296875" style="3" customWidth="1"/>
    <col min="13565" max="13567" width="11.7265625" style="3" customWidth="1"/>
    <col min="13568" max="13808" width="9.1796875" style="3"/>
    <col min="13809" max="13809" width="0.81640625" style="3" customWidth="1"/>
    <col min="13810" max="13810" width="61.7265625" style="3" customWidth="1"/>
    <col min="13811" max="13811" width="12.7265625" style="3" customWidth="1"/>
    <col min="13812" max="13813" width="15.7265625" style="3" customWidth="1"/>
    <col min="13814" max="13814" width="0.81640625" style="3" customWidth="1"/>
    <col min="13815" max="13815" width="61.7265625" style="3" bestFit="1" customWidth="1"/>
    <col min="13816" max="13816" width="12.7265625" style="3" customWidth="1"/>
    <col min="13817" max="13818" width="15.7265625" style="3" customWidth="1"/>
    <col min="13819" max="13820" width="12.54296875" style="3" customWidth="1"/>
    <col min="13821" max="13823" width="11.7265625" style="3" customWidth="1"/>
    <col min="13824" max="14064" width="9.1796875" style="3"/>
    <col min="14065" max="14065" width="0.81640625" style="3" customWidth="1"/>
    <col min="14066" max="14066" width="61.7265625" style="3" customWidth="1"/>
    <col min="14067" max="14067" width="12.7265625" style="3" customWidth="1"/>
    <col min="14068" max="14069" width="15.7265625" style="3" customWidth="1"/>
    <col min="14070" max="14070" width="0.81640625" style="3" customWidth="1"/>
    <col min="14071" max="14071" width="61.7265625" style="3" bestFit="1" customWidth="1"/>
    <col min="14072" max="14072" width="12.7265625" style="3" customWidth="1"/>
    <col min="14073" max="14074" width="15.7265625" style="3" customWidth="1"/>
    <col min="14075" max="14076" width="12.54296875" style="3" customWidth="1"/>
    <col min="14077" max="14079" width="11.7265625" style="3" customWidth="1"/>
    <col min="14080" max="14320" width="9.1796875" style="3"/>
    <col min="14321" max="14321" width="0.81640625" style="3" customWidth="1"/>
    <col min="14322" max="14322" width="61.7265625" style="3" customWidth="1"/>
    <col min="14323" max="14323" width="12.7265625" style="3" customWidth="1"/>
    <col min="14324" max="14325" width="15.7265625" style="3" customWidth="1"/>
    <col min="14326" max="14326" width="0.81640625" style="3" customWidth="1"/>
    <col min="14327" max="14327" width="61.7265625" style="3" bestFit="1" customWidth="1"/>
    <col min="14328" max="14328" width="12.7265625" style="3" customWidth="1"/>
    <col min="14329" max="14330" width="15.7265625" style="3" customWidth="1"/>
    <col min="14331" max="14332" width="12.54296875" style="3" customWidth="1"/>
    <col min="14333" max="14335" width="11.7265625" style="3" customWidth="1"/>
    <col min="14336" max="14576" width="9.1796875" style="3"/>
    <col min="14577" max="14577" width="0.81640625" style="3" customWidth="1"/>
    <col min="14578" max="14578" width="61.7265625" style="3" customWidth="1"/>
    <col min="14579" max="14579" width="12.7265625" style="3" customWidth="1"/>
    <col min="14580" max="14581" width="15.7265625" style="3" customWidth="1"/>
    <col min="14582" max="14582" width="0.81640625" style="3" customWidth="1"/>
    <col min="14583" max="14583" width="61.7265625" style="3" bestFit="1" customWidth="1"/>
    <col min="14584" max="14584" width="12.7265625" style="3" customWidth="1"/>
    <col min="14585" max="14586" width="15.7265625" style="3" customWidth="1"/>
    <col min="14587" max="14588" width="12.54296875" style="3" customWidth="1"/>
    <col min="14589" max="14591" width="11.7265625" style="3" customWidth="1"/>
    <col min="14592" max="14832" width="9.1796875" style="3"/>
    <col min="14833" max="14833" width="0.81640625" style="3" customWidth="1"/>
    <col min="14834" max="14834" width="61.7265625" style="3" customWidth="1"/>
    <col min="14835" max="14835" width="12.7265625" style="3" customWidth="1"/>
    <col min="14836" max="14837" width="15.7265625" style="3" customWidth="1"/>
    <col min="14838" max="14838" width="0.81640625" style="3" customWidth="1"/>
    <col min="14839" max="14839" width="61.7265625" style="3" bestFit="1" customWidth="1"/>
    <col min="14840" max="14840" width="12.7265625" style="3" customWidth="1"/>
    <col min="14841" max="14842" width="15.7265625" style="3" customWidth="1"/>
    <col min="14843" max="14844" width="12.54296875" style="3" customWidth="1"/>
    <col min="14845" max="14847" width="11.7265625" style="3" customWidth="1"/>
    <col min="14848" max="15088" width="9.1796875" style="3"/>
    <col min="15089" max="15089" width="0.81640625" style="3" customWidth="1"/>
    <col min="15090" max="15090" width="61.7265625" style="3" customWidth="1"/>
    <col min="15091" max="15091" width="12.7265625" style="3" customWidth="1"/>
    <col min="15092" max="15093" width="15.7265625" style="3" customWidth="1"/>
    <col min="15094" max="15094" width="0.81640625" style="3" customWidth="1"/>
    <col min="15095" max="15095" width="61.7265625" style="3" bestFit="1" customWidth="1"/>
    <col min="15096" max="15096" width="12.7265625" style="3" customWidth="1"/>
    <col min="15097" max="15098" width="15.7265625" style="3" customWidth="1"/>
    <col min="15099" max="15100" width="12.54296875" style="3" customWidth="1"/>
    <col min="15101" max="15103" width="11.7265625" style="3" customWidth="1"/>
    <col min="15104" max="15344" width="9.1796875" style="3"/>
    <col min="15345" max="15345" width="0.81640625" style="3" customWidth="1"/>
    <col min="15346" max="15346" width="61.7265625" style="3" customWidth="1"/>
    <col min="15347" max="15347" width="12.7265625" style="3" customWidth="1"/>
    <col min="15348" max="15349" width="15.7265625" style="3" customWidth="1"/>
    <col min="15350" max="15350" width="0.81640625" style="3" customWidth="1"/>
    <col min="15351" max="15351" width="61.7265625" style="3" bestFit="1" customWidth="1"/>
    <col min="15352" max="15352" width="12.7265625" style="3" customWidth="1"/>
    <col min="15353" max="15354" width="15.7265625" style="3" customWidth="1"/>
    <col min="15355" max="15356" width="12.54296875" style="3" customWidth="1"/>
    <col min="15357" max="15359" width="11.7265625" style="3" customWidth="1"/>
    <col min="15360" max="15600" width="9.1796875" style="3"/>
    <col min="15601" max="15601" width="0.81640625" style="3" customWidth="1"/>
    <col min="15602" max="15602" width="61.7265625" style="3" customWidth="1"/>
    <col min="15603" max="15603" width="12.7265625" style="3" customWidth="1"/>
    <col min="15604" max="15605" width="15.7265625" style="3" customWidth="1"/>
    <col min="15606" max="15606" width="0.81640625" style="3" customWidth="1"/>
    <col min="15607" max="15607" width="61.7265625" style="3" bestFit="1" customWidth="1"/>
    <col min="15608" max="15608" width="12.7265625" style="3" customWidth="1"/>
    <col min="15609" max="15610" width="15.7265625" style="3" customWidth="1"/>
    <col min="15611" max="15612" width="12.54296875" style="3" customWidth="1"/>
    <col min="15613" max="15615" width="11.7265625" style="3" customWidth="1"/>
    <col min="15616" max="15856" width="9.1796875" style="3"/>
    <col min="15857" max="15857" width="0.81640625" style="3" customWidth="1"/>
    <col min="15858" max="15858" width="61.7265625" style="3" customWidth="1"/>
    <col min="15859" max="15859" width="12.7265625" style="3" customWidth="1"/>
    <col min="15860" max="15861" width="15.7265625" style="3" customWidth="1"/>
    <col min="15862" max="15862" width="0.81640625" style="3" customWidth="1"/>
    <col min="15863" max="15863" width="61.7265625" style="3" bestFit="1" customWidth="1"/>
    <col min="15864" max="15864" width="12.7265625" style="3" customWidth="1"/>
    <col min="15865" max="15866" width="15.7265625" style="3" customWidth="1"/>
    <col min="15867" max="15868" width="12.54296875" style="3" customWidth="1"/>
    <col min="15869" max="15871" width="11.7265625" style="3" customWidth="1"/>
    <col min="15872" max="16112" width="9.1796875" style="3"/>
    <col min="16113" max="16113" width="0.81640625" style="3" customWidth="1"/>
    <col min="16114" max="16114" width="61.7265625" style="3" customWidth="1"/>
    <col min="16115" max="16115" width="12.7265625" style="3" customWidth="1"/>
    <col min="16116" max="16117" width="15.7265625" style="3" customWidth="1"/>
    <col min="16118" max="16118" width="0.81640625" style="3" customWidth="1"/>
    <col min="16119" max="16119" width="61.7265625" style="3" bestFit="1" customWidth="1"/>
    <col min="16120" max="16120" width="12.7265625" style="3" customWidth="1"/>
    <col min="16121" max="16122" width="15.7265625" style="3" customWidth="1"/>
    <col min="16123" max="16124" width="12.54296875" style="3" customWidth="1"/>
    <col min="16125" max="16127" width="11.7265625" style="3" customWidth="1"/>
    <col min="16128" max="16384" width="9.1796875" style="3"/>
  </cols>
  <sheetData>
    <row r="5" spans="1:11" ht="19" x14ac:dyDescent="0.45">
      <c r="A5" s="1"/>
      <c r="B5" s="162" t="s">
        <v>120</v>
      </c>
      <c r="C5" s="162"/>
      <c r="D5" s="162"/>
      <c r="E5" s="162"/>
      <c r="F5" s="162"/>
      <c r="G5" s="162"/>
      <c r="H5" s="162"/>
      <c r="I5" s="162"/>
    </row>
    <row r="6" spans="1:11" x14ac:dyDescent="0.35">
      <c r="I6" s="5"/>
    </row>
    <row r="7" spans="1:11" ht="17" x14ac:dyDescent="0.4">
      <c r="A7" s="6"/>
      <c r="B7" s="150" t="s">
        <v>122</v>
      </c>
      <c r="C7" s="150"/>
      <c r="D7" s="150"/>
      <c r="E7" s="150"/>
      <c r="F7" s="150"/>
      <c r="G7" s="150"/>
      <c r="H7" s="150"/>
      <c r="I7" s="150"/>
    </row>
    <row r="8" spans="1:11" ht="17" x14ac:dyDescent="0.4">
      <c r="A8" s="6"/>
      <c r="B8" s="151" t="s">
        <v>0</v>
      </c>
      <c r="C8" s="151"/>
      <c r="D8" s="151"/>
      <c r="E8" s="151"/>
      <c r="F8" s="151"/>
      <c r="G8" s="151"/>
      <c r="H8" s="151"/>
      <c r="I8" s="151"/>
    </row>
    <row r="9" spans="1:11" ht="14.5" x14ac:dyDescent="0.35">
      <c r="B9" s="7"/>
      <c r="C9" s="8"/>
      <c r="D9" s="67"/>
      <c r="E9" s="9"/>
      <c r="H9"/>
      <c r="I9" s="77"/>
    </row>
    <row r="10" spans="1:11" ht="14" thickBot="1" x14ac:dyDescent="0.4">
      <c r="I10" s="5"/>
    </row>
    <row r="11" spans="1:11" s="11" customFormat="1" ht="12.75" customHeight="1" x14ac:dyDescent="0.35">
      <c r="A11" s="10"/>
      <c r="B11" s="91"/>
      <c r="C11" s="152"/>
      <c r="D11" s="68"/>
      <c r="E11" s="68"/>
      <c r="F11" s="91"/>
      <c r="G11" s="154"/>
      <c r="H11" s="127"/>
      <c r="I11" s="127"/>
      <c r="J11" s="2"/>
    </row>
    <row r="12" spans="1:11" s="11" customFormat="1" ht="12.75" customHeight="1" x14ac:dyDescent="0.35">
      <c r="A12" s="12"/>
      <c r="B12" s="13" t="s">
        <v>1</v>
      </c>
      <c r="C12" s="153"/>
      <c r="D12" s="69" t="s">
        <v>96</v>
      </c>
      <c r="E12" s="69" t="s">
        <v>123</v>
      </c>
      <c r="F12" s="13" t="s">
        <v>2</v>
      </c>
      <c r="G12" s="155"/>
      <c r="H12" s="69" t="s">
        <v>96</v>
      </c>
      <c r="I12" s="128" t="s">
        <v>123</v>
      </c>
      <c r="J12" s="2"/>
    </row>
    <row r="13" spans="1:11" ht="13.5" customHeight="1" x14ac:dyDescent="0.35">
      <c r="A13" s="14"/>
      <c r="B13" s="22"/>
      <c r="C13" s="92"/>
      <c r="D13" s="93"/>
      <c r="E13" s="93"/>
      <c r="F13" s="94"/>
      <c r="G13" s="110"/>
      <c r="H13" s="95"/>
      <c r="I13" s="95"/>
      <c r="K13" s="3"/>
    </row>
    <row r="14" spans="1:11" s="11" customFormat="1" ht="13.5" customHeight="1" x14ac:dyDescent="0.35">
      <c r="A14" s="16"/>
      <c r="B14" s="17" t="s">
        <v>3</v>
      </c>
      <c r="C14" s="18"/>
      <c r="D14" s="99">
        <f>+D15+D18+D22+D25+D28+D31</f>
        <v>29430967.930000007</v>
      </c>
      <c r="E14" s="99">
        <f>+E15+E18+E22+E25+E28+E31</f>
        <v>29379009</v>
      </c>
      <c r="F14" s="19" t="s">
        <v>4</v>
      </c>
      <c r="G14" s="20"/>
      <c r="H14" s="99">
        <f>+H15+H26</f>
        <v>46585318.649999991</v>
      </c>
      <c r="I14" s="99">
        <f>+I15+I26</f>
        <v>45169058</v>
      </c>
      <c r="J14" s="2"/>
    </row>
    <row r="15" spans="1:11" s="11" customFormat="1" ht="13.5" customHeight="1" x14ac:dyDescent="0.35">
      <c r="A15" s="16"/>
      <c r="B15" s="17" t="s">
        <v>99</v>
      </c>
      <c r="C15" s="18" t="s">
        <v>79</v>
      </c>
      <c r="D15" s="123">
        <f>+SUM(D16:D17)</f>
        <v>150927.62999999989</v>
      </c>
      <c r="E15" s="123">
        <f>+SUM(E16:E16)</f>
        <v>47452</v>
      </c>
      <c r="F15" s="21" t="s">
        <v>100</v>
      </c>
      <c r="G15" s="20" t="s">
        <v>88</v>
      </c>
      <c r="H15" s="123">
        <f>+H16+H18+H19+H23+H24+H25</f>
        <v>46585318.649999991</v>
      </c>
      <c r="I15" s="123">
        <f>+I16+I18+I19+I23+I24+I25</f>
        <v>45169058</v>
      </c>
      <c r="J15" s="2"/>
    </row>
    <row r="16" spans="1:11" s="11" customFormat="1" ht="13.5" customHeight="1" x14ac:dyDescent="0.35">
      <c r="A16" s="16"/>
      <c r="B16" s="22" t="s">
        <v>70</v>
      </c>
      <c r="C16" s="18"/>
      <c r="D16" s="71">
        <v>121113.83</v>
      </c>
      <c r="E16" s="71">
        <v>47452</v>
      </c>
      <c r="F16" s="19" t="s">
        <v>5</v>
      </c>
      <c r="G16" s="20"/>
      <c r="H16" s="88">
        <v>137564</v>
      </c>
      <c r="I16" s="88">
        <v>137564</v>
      </c>
      <c r="J16" s="2"/>
    </row>
    <row r="17" spans="1:11" s="11" customFormat="1" ht="13.5" customHeight="1" x14ac:dyDescent="0.35">
      <c r="A17" s="16"/>
      <c r="B17" s="22" t="s">
        <v>126</v>
      </c>
      <c r="C17" s="18"/>
      <c r="D17" s="71">
        <v>29813.799999999901</v>
      </c>
      <c r="E17" s="76">
        <v>0</v>
      </c>
      <c r="F17" s="19"/>
      <c r="G17" s="20"/>
      <c r="H17" s="88"/>
      <c r="I17" s="88"/>
      <c r="J17" s="2"/>
    </row>
    <row r="18" spans="1:11" s="11" customFormat="1" ht="13.5" customHeight="1" x14ac:dyDescent="0.35">
      <c r="A18" s="16"/>
      <c r="B18" s="17" t="s">
        <v>6</v>
      </c>
      <c r="C18" s="18" t="s">
        <v>80</v>
      </c>
      <c r="D18" s="123">
        <f>+SUM(D19:D21)</f>
        <v>4398419.54</v>
      </c>
      <c r="E18" s="123">
        <f>+SUM(E19:E21)</f>
        <v>4480032</v>
      </c>
      <c r="F18" s="19" t="s">
        <v>61</v>
      </c>
      <c r="G18" s="20"/>
      <c r="H18" s="88">
        <v>2533100</v>
      </c>
      <c r="I18" s="88">
        <v>2533100</v>
      </c>
      <c r="J18" s="2"/>
    </row>
    <row r="19" spans="1:11" ht="13.5" customHeight="1" x14ac:dyDescent="0.35">
      <c r="A19" s="16"/>
      <c r="B19" s="22" t="s">
        <v>54</v>
      </c>
      <c r="C19" s="18"/>
      <c r="D19" s="71">
        <v>1979991.78</v>
      </c>
      <c r="E19" s="71">
        <v>1999700</v>
      </c>
      <c r="F19" s="19" t="s">
        <v>101</v>
      </c>
      <c r="G19" s="20"/>
      <c r="H19" s="123">
        <f>+H20+H21+H22</f>
        <v>41649400.079999998</v>
      </c>
      <c r="I19" s="123">
        <f>+I20+I21+I22</f>
        <v>37458799</v>
      </c>
      <c r="K19" s="3"/>
    </row>
    <row r="20" spans="1:11" ht="13.5" customHeight="1" x14ac:dyDescent="0.35">
      <c r="A20" s="14"/>
      <c r="B20" s="22" t="s">
        <v>7</v>
      </c>
      <c r="C20" s="18"/>
      <c r="D20" s="71">
        <v>2418427.7599999998</v>
      </c>
      <c r="E20" s="71">
        <v>2480332</v>
      </c>
      <c r="F20" s="23" t="s">
        <v>62</v>
      </c>
      <c r="G20" s="20"/>
      <c r="H20" s="79">
        <v>27513</v>
      </c>
      <c r="I20" s="79">
        <v>27513</v>
      </c>
      <c r="K20" s="3"/>
    </row>
    <row r="21" spans="1:11" ht="13.5" customHeight="1" x14ac:dyDescent="0.35">
      <c r="A21" s="14"/>
      <c r="B21" s="22" t="s">
        <v>8</v>
      </c>
      <c r="C21" s="111"/>
      <c r="D21" s="76">
        <v>0</v>
      </c>
      <c r="E21" s="76">
        <v>0</v>
      </c>
      <c r="F21" s="23" t="s">
        <v>9</v>
      </c>
      <c r="G21" s="20"/>
      <c r="H21" s="79">
        <v>39506967.57</v>
      </c>
      <c r="I21" s="79">
        <v>35673896</v>
      </c>
      <c r="K21" s="3"/>
    </row>
    <row r="22" spans="1:11" ht="13.5" customHeight="1" x14ac:dyDescent="0.35">
      <c r="A22" s="14"/>
      <c r="B22" s="17" t="s">
        <v>102</v>
      </c>
      <c r="C22" s="18" t="s">
        <v>81</v>
      </c>
      <c r="D22" s="124">
        <f>+SUM(D23:D24)</f>
        <v>0</v>
      </c>
      <c r="E22" s="124">
        <f>+SUM(E23:E24)</f>
        <v>0</v>
      </c>
      <c r="F22" s="23" t="s">
        <v>63</v>
      </c>
      <c r="G22" s="20"/>
      <c r="H22" s="79">
        <v>2114919.5099999998</v>
      </c>
      <c r="I22" s="79">
        <v>1757390</v>
      </c>
      <c r="K22" s="3"/>
    </row>
    <row r="23" spans="1:11" ht="13.5" customHeight="1" x14ac:dyDescent="0.35">
      <c r="A23" s="14"/>
      <c r="B23" s="22" t="s">
        <v>55</v>
      </c>
      <c r="C23" s="18"/>
      <c r="D23" s="76">
        <v>0</v>
      </c>
      <c r="E23" s="76">
        <v>0</v>
      </c>
      <c r="F23" s="19" t="s">
        <v>64</v>
      </c>
      <c r="G23" s="20"/>
      <c r="H23" s="123">
        <v>-253059.20000000001</v>
      </c>
      <c r="I23" s="123">
        <v>-198569</v>
      </c>
      <c r="K23" s="3"/>
    </row>
    <row r="24" spans="1:11" ht="13.5" customHeight="1" x14ac:dyDescent="0.35">
      <c r="A24" s="14"/>
      <c r="B24" s="22" t="s">
        <v>56</v>
      </c>
      <c r="C24" s="18"/>
      <c r="D24" s="76">
        <v>0</v>
      </c>
      <c r="E24" s="76">
        <v>0</v>
      </c>
      <c r="F24" s="19" t="s">
        <v>103</v>
      </c>
      <c r="G24" s="20"/>
      <c r="H24" s="88">
        <f>'p&amp;l'!E59</f>
        <v>2518313.7699999977</v>
      </c>
      <c r="I24" s="88">
        <v>6228689</v>
      </c>
      <c r="K24" s="3"/>
    </row>
    <row r="25" spans="1:11" ht="13.5" customHeight="1" x14ac:dyDescent="0.35">
      <c r="A25" s="14"/>
      <c r="B25" s="17" t="s">
        <v>104</v>
      </c>
      <c r="C25" s="18" t="s">
        <v>83</v>
      </c>
      <c r="D25" s="123">
        <f>+D26+D27</f>
        <v>24643259.950000003</v>
      </c>
      <c r="E25" s="123">
        <f>+E26+E27</f>
        <v>24643260</v>
      </c>
      <c r="F25" s="19" t="s">
        <v>65</v>
      </c>
      <c r="G25" s="20"/>
      <c r="H25" s="146">
        <v>0</v>
      </c>
      <c r="I25" s="88">
        <v>-990525</v>
      </c>
      <c r="K25" s="3"/>
    </row>
    <row r="26" spans="1:11" ht="13.5" customHeight="1" x14ac:dyDescent="0.35">
      <c r="A26" s="14"/>
      <c r="B26" s="22" t="s">
        <v>57</v>
      </c>
      <c r="C26" s="18"/>
      <c r="D26" s="71">
        <v>13672323.390000001</v>
      </c>
      <c r="E26" s="71">
        <f>17272323+7000000</f>
        <v>24272323</v>
      </c>
      <c r="F26" s="19" t="s">
        <v>105</v>
      </c>
      <c r="G26" s="20"/>
      <c r="H26" s="124">
        <f>+H28+H27</f>
        <v>0</v>
      </c>
      <c r="I26" s="124">
        <f>+I28+I27</f>
        <v>0</v>
      </c>
      <c r="J26" s="84"/>
      <c r="K26" s="3"/>
    </row>
    <row r="27" spans="1:11" ht="13.5" customHeight="1" x14ac:dyDescent="0.35">
      <c r="A27" s="14"/>
      <c r="B27" s="22" t="s">
        <v>106</v>
      </c>
      <c r="C27" s="18" t="s">
        <v>107</v>
      </c>
      <c r="D27" s="71">
        <v>10970936.560000001</v>
      </c>
      <c r="E27" s="71">
        <f>7370937-7000000</f>
        <v>370937</v>
      </c>
      <c r="F27" s="22" t="s">
        <v>76</v>
      </c>
      <c r="G27" s="112" t="s">
        <v>83</v>
      </c>
      <c r="H27" s="76">
        <v>0</v>
      </c>
      <c r="I27" s="76">
        <v>0</v>
      </c>
      <c r="K27" s="3"/>
    </row>
    <row r="28" spans="1:11" ht="13.5" customHeight="1" x14ac:dyDescent="0.35">
      <c r="A28" s="14"/>
      <c r="B28" s="17" t="s">
        <v>108</v>
      </c>
      <c r="C28" s="18"/>
      <c r="D28" s="123">
        <f>+SUM(D29:D30)</f>
        <v>117704.26</v>
      </c>
      <c r="E28" s="123">
        <f>+SUM(E29:E30)</f>
        <v>117609</v>
      </c>
      <c r="F28" s="22" t="s">
        <v>53</v>
      </c>
      <c r="G28" s="113"/>
      <c r="H28" s="76">
        <v>0</v>
      </c>
      <c r="I28" s="76">
        <v>0</v>
      </c>
      <c r="K28" s="3"/>
    </row>
    <row r="29" spans="1:11" ht="13.5" customHeight="1" x14ac:dyDescent="0.35">
      <c r="A29" s="14"/>
      <c r="B29" s="22" t="s">
        <v>57</v>
      </c>
      <c r="C29" s="18" t="s">
        <v>83</v>
      </c>
      <c r="D29" s="71">
        <v>301</v>
      </c>
      <c r="E29" s="71">
        <v>301</v>
      </c>
      <c r="F29" s="27"/>
      <c r="G29" s="114"/>
      <c r="H29" s="79"/>
      <c r="I29" s="79"/>
      <c r="K29" s="3"/>
    </row>
    <row r="30" spans="1:11" ht="13.5" customHeight="1" x14ac:dyDescent="0.35">
      <c r="A30" s="14"/>
      <c r="B30" s="22" t="s">
        <v>10</v>
      </c>
      <c r="C30" s="18"/>
      <c r="D30" s="71">
        <v>117403.26</v>
      </c>
      <c r="E30" s="71">
        <v>117308</v>
      </c>
      <c r="F30" s="27"/>
      <c r="G30" s="114"/>
      <c r="H30" s="79"/>
      <c r="I30" s="79"/>
      <c r="K30" s="3"/>
    </row>
    <row r="31" spans="1:11" ht="13.5" customHeight="1" x14ac:dyDescent="0.35">
      <c r="A31" s="14"/>
      <c r="B31" s="17" t="s">
        <v>11</v>
      </c>
      <c r="C31" s="18" t="s">
        <v>109</v>
      </c>
      <c r="D31" s="70">
        <v>120656.55</v>
      </c>
      <c r="E31" s="70">
        <v>90656</v>
      </c>
      <c r="F31" s="27"/>
      <c r="G31" s="114"/>
      <c r="H31" s="80"/>
      <c r="I31" s="80"/>
      <c r="K31" s="3"/>
    </row>
    <row r="32" spans="1:11" ht="13.5" customHeight="1" x14ac:dyDescent="0.35">
      <c r="A32" s="14"/>
      <c r="B32" s="22"/>
      <c r="C32" s="18"/>
      <c r="D32" s="71"/>
      <c r="E32" s="71"/>
      <c r="F32" s="17" t="s">
        <v>13</v>
      </c>
      <c r="G32" s="113"/>
      <c r="H32" s="98">
        <f>+H33</f>
        <v>302082.23</v>
      </c>
      <c r="I32" s="98">
        <f>+I33</f>
        <v>302082</v>
      </c>
      <c r="K32" s="3"/>
    </row>
    <row r="33" spans="1:11" ht="13.5" customHeight="1" x14ac:dyDescent="0.35">
      <c r="A33" s="14"/>
      <c r="B33" s="19" t="s">
        <v>12</v>
      </c>
      <c r="C33" s="98"/>
      <c r="D33" s="98">
        <f>+D34+D37+D43+D45+D47+D48</f>
        <v>29559437.329999994</v>
      </c>
      <c r="E33" s="98">
        <f>+E34+E37+E43+E45+E47+E48</f>
        <v>29974396</v>
      </c>
      <c r="F33" s="17" t="s">
        <v>15</v>
      </c>
      <c r="G33" s="113" t="s">
        <v>109</v>
      </c>
      <c r="H33" s="88">
        <v>302082.23</v>
      </c>
      <c r="I33" s="88">
        <v>302082</v>
      </c>
      <c r="K33" s="3"/>
    </row>
    <row r="34" spans="1:11" ht="13.5" customHeight="1" x14ac:dyDescent="0.35">
      <c r="A34" s="14"/>
      <c r="B34" s="17" t="s">
        <v>110</v>
      </c>
      <c r="C34" s="18"/>
      <c r="D34" s="125">
        <f>+D36+D35</f>
        <v>1108945.45</v>
      </c>
      <c r="E34" s="125">
        <f>+E35+E36</f>
        <v>780112</v>
      </c>
      <c r="F34" s="17"/>
      <c r="G34" s="113"/>
      <c r="H34" s="88"/>
      <c r="I34" s="88"/>
      <c r="K34" s="3"/>
    </row>
    <row r="35" spans="1:11" ht="13.5" customHeight="1" x14ac:dyDescent="0.35">
      <c r="A35" s="14"/>
      <c r="B35" s="22" t="s">
        <v>58</v>
      </c>
      <c r="C35" s="18"/>
      <c r="D35" s="149">
        <v>209.75</v>
      </c>
      <c r="E35" s="71">
        <v>173</v>
      </c>
      <c r="F35" s="17"/>
      <c r="G35" s="113"/>
      <c r="H35" s="88"/>
      <c r="I35" s="88"/>
      <c r="K35" s="3"/>
    </row>
    <row r="36" spans="1:11" ht="13.5" customHeight="1" x14ac:dyDescent="0.35">
      <c r="A36" s="14"/>
      <c r="B36" s="22" t="s">
        <v>127</v>
      </c>
      <c r="C36" s="18"/>
      <c r="D36" s="71">
        <v>1108735.7</v>
      </c>
      <c r="E36" s="71">
        <v>779939</v>
      </c>
      <c r="F36" s="19" t="s">
        <v>17</v>
      </c>
      <c r="G36" s="113"/>
      <c r="H36" s="98">
        <f>+H37+H38+H41+H42+H49</f>
        <v>12103004.449999999</v>
      </c>
      <c r="I36" s="98">
        <f>+I37+I38+I41+I42+I49</f>
        <v>13882265</v>
      </c>
      <c r="K36" s="3"/>
    </row>
    <row r="37" spans="1:11" ht="13.5" customHeight="1" x14ac:dyDescent="0.35">
      <c r="A37" s="14"/>
      <c r="B37" s="17" t="s">
        <v>111</v>
      </c>
      <c r="C37" s="18"/>
      <c r="D37" s="123">
        <f>+SUM(D38:D42)</f>
        <v>21656445.039999995</v>
      </c>
      <c r="E37" s="123">
        <f>+SUM(E38:E42)</f>
        <v>19004595</v>
      </c>
      <c r="F37" s="19" t="s">
        <v>87</v>
      </c>
      <c r="G37" s="113" t="s">
        <v>82</v>
      </c>
      <c r="H37" s="76">
        <v>0</v>
      </c>
      <c r="I37" s="106">
        <v>6623</v>
      </c>
      <c r="K37" s="3"/>
    </row>
    <row r="38" spans="1:11" ht="13.5" customHeight="1" x14ac:dyDescent="0.35">
      <c r="A38" s="14"/>
      <c r="B38" s="22" t="s">
        <v>16</v>
      </c>
      <c r="C38" s="18" t="s">
        <v>86</v>
      </c>
      <c r="D38" s="72">
        <v>20804671.469999999</v>
      </c>
      <c r="E38" s="72">
        <v>17858246</v>
      </c>
      <c r="F38" s="142" t="s">
        <v>112</v>
      </c>
      <c r="G38" s="113"/>
      <c r="H38" s="123">
        <f>+H39+H40</f>
        <v>314146.62</v>
      </c>
      <c r="I38" s="123">
        <f>+SUM(I39:I40)</f>
        <v>3398627</v>
      </c>
      <c r="J38" s="26"/>
      <c r="K38" s="3"/>
    </row>
    <row r="39" spans="1:11" ht="13.5" customHeight="1" x14ac:dyDescent="0.35">
      <c r="A39" s="14"/>
      <c r="B39" s="22" t="s">
        <v>59</v>
      </c>
      <c r="C39" s="18" t="s">
        <v>113</v>
      </c>
      <c r="D39" s="72">
        <v>183223.83</v>
      </c>
      <c r="E39" s="72">
        <v>101916</v>
      </c>
      <c r="F39" s="143" t="s">
        <v>14</v>
      </c>
      <c r="G39" s="20"/>
      <c r="H39" s="79">
        <v>5145.33</v>
      </c>
      <c r="I39" s="79">
        <v>3008135</v>
      </c>
      <c r="J39" s="26"/>
      <c r="K39" s="3"/>
    </row>
    <row r="40" spans="1:11" s="11" customFormat="1" ht="13.5" customHeight="1" x14ac:dyDescent="0.35">
      <c r="A40" s="14"/>
      <c r="B40" s="22" t="s">
        <v>60</v>
      </c>
      <c r="C40" s="18"/>
      <c r="D40" s="72">
        <v>11845.47</v>
      </c>
      <c r="E40" s="72">
        <f>28766+1</f>
        <v>28767</v>
      </c>
      <c r="F40" s="143" t="s">
        <v>19</v>
      </c>
      <c r="G40" s="20"/>
      <c r="H40" s="79">
        <v>309001.28999999998</v>
      </c>
      <c r="I40" s="79">
        <v>390492</v>
      </c>
      <c r="J40" s="26"/>
    </row>
    <row r="41" spans="1:11" s="11" customFormat="1" ht="13.5" customHeight="1" x14ac:dyDescent="0.35">
      <c r="A41" s="14"/>
      <c r="B41" s="22" t="s">
        <v>23</v>
      </c>
      <c r="C41" s="18"/>
      <c r="D41" s="72">
        <v>10341.530000000001</v>
      </c>
      <c r="E41" s="72">
        <v>942</v>
      </c>
      <c r="F41" s="144" t="s">
        <v>114</v>
      </c>
      <c r="G41" s="20" t="s">
        <v>107</v>
      </c>
      <c r="H41" s="88">
        <v>1638690.15</v>
      </c>
      <c r="I41" s="106">
        <v>799848</v>
      </c>
      <c r="J41" s="26"/>
    </row>
    <row r="42" spans="1:11" s="11" customFormat="1" ht="13.5" customHeight="1" x14ac:dyDescent="0.35">
      <c r="A42" s="14"/>
      <c r="B42" s="22" t="s">
        <v>18</v>
      </c>
      <c r="C42" s="18" t="s">
        <v>109</v>
      </c>
      <c r="D42" s="71">
        <v>646362.74</v>
      </c>
      <c r="E42" s="71">
        <v>1014724</v>
      </c>
      <c r="F42" s="28" t="s">
        <v>115</v>
      </c>
      <c r="G42" s="113"/>
      <c r="H42" s="88">
        <f>+SUM(H43:H48)</f>
        <v>9285387.8599999994</v>
      </c>
      <c r="I42" s="88">
        <f>+SUM(I43:I48)</f>
        <v>8644684</v>
      </c>
      <c r="J42" s="26"/>
    </row>
    <row r="43" spans="1:11" s="11" customFormat="1" ht="13.5" customHeight="1" x14ac:dyDescent="0.35">
      <c r="A43" s="14"/>
      <c r="B43" s="17" t="s">
        <v>116</v>
      </c>
      <c r="C43" s="18" t="s">
        <v>117</v>
      </c>
      <c r="D43" s="104">
        <f>+D44</f>
        <v>65789.05</v>
      </c>
      <c r="E43" s="104">
        <f>+E44</f>
        <v>65045</v>
      </c>
      <c r="F43" s="23" t="s">
        <v>20</v>
      </c>
      <c r="G43" s="20"/>
      <c r="H43" s="79">
        <v>1832218</v>
      </c>
      <c r="I43" s="79">
        <v>2388298</v>
      </c>
      <c r="J43" s="26"/>
    </row>
    <row r="44" spans="1:11" s="11" customFormat="1" ht="13.5" customHeight="1" x14ac:dyDescent="0.35">
      <c r="A44" s="14"/>
      <c r="B44" s="22" t="s">
        <v>78</v>
      </c>
      <c r="C44" s="115"/>
      <c r="D44" s="71">
        <v>65789.05</v>
      </c>
      <c r="E44" s="71">
        <v>65045</v>
      </c>
      <c r="F44" s="23" t="s">
        <v>66</v>
      </c>
      <c r="G44" s="20" t="s">
        <v>107</v>
      </c>
      <c r="H44" s="79">
        <v>444817</v>
      </c>
      <c r="I44" s="79">
        <v>384517</v>
      </c>
      <c r="J44" s="26"/>
    </row>
    <row r="45" spans="1:11" s="11" customFormat="1" ht="13.5" customHeight="1" x14ac:dyDescent="0.35">
      <c r="A45" s="14"/>
      <c r="B45" s="17" t="s">
        <v>118</v>
      </c>
      <c r="C45" s="18"/>
      <c r="D45" s="123">
        <f>+D46</f>
        <v>88014.77</v>
      </c>
      <c r="E45" s="123">
        <f>+E46</f>
        <v>80507</v>
      </c>
      <c r="F45" s="23" t="s">
        <v>21</v>
      </c>
      <c r="G45" s="20"/>
      <c r="H45" s="79">
        <v>3012907.03</v>
      </c>
      <c r="I45" s="79">
        <v>3216187</v>
      </c>
      <c r="J45" s="26"/>
    </row>
    <row r="46" spans="1:11" s="11" customFormat="1" ht="13.5" customHeight="1" x14ac:dyDescent="0.35">
      <c r="A46" s="14"/>
      <c r="B46" s="22" t="s">
        <v>10</v>
      </c>
      <c r="C46" s="18"/>
      <c r="D46" s="71">
        <v>88014.77</v>
      </c>
      <c r="E46" s="71">
        <v>80507</v>
      </c>
      <c r="F46" s="23" t="s">
        <v>67</v>
      </c>
      <c r="G46" s="20"/>
      <c r="H46" s="79">
        <v>1835116.72</v>
      </c>
      <c r="I46" s="79">
        <v>20275</v>
      </c>
      <c r="J46" s="26"/>
    </row>
    <row r="47" spans="1:11" s="11" customFormat="1" ht="13.5" customHeight="1" x14ac:dyDescent="0.35">
      <c r="A47" s="14"/>
      <c r="B47" s="17" t="s">
        <v>22</v>
      </c>
      <c r="C47" s="18"/>
      <c r="D47" s="70">
        <v>35844.75</v>
      </c>
      <c r="E47" s="70">
        <v>71717</v>
      </c>
      <c r="F47" s="23" t="s">
        <v>24</v>
      </c>
      <c r="G47" s="20" t="s">
        <v>109</v>
      </c>
      <c r="H47" s="76">
        <v>0</v>
      </c>
      <c r="I47" s="76">
        <v>0</v>
      </c>
      <c r="J47" s="26"/>
    </row>
    <row r="48" spans="1:11" s="11" customFormat="1" ht="13.5" customHeight="1" x14ac:dyDescent="0.35">
      <c r="A48" s="14"/>
      <c r="B48" s="17" t="s">
        <v>119</v>
      </c>
      <c r="C48" s="18"/>
      <c r="D48" s="123">
        <f>+D49</f>
        <v>6604398.2699999996</v>
      </c>
      <c r="E48" s="123">
        <f>+E49</f>
        <v>9972420</v>
      </c>
      <c r="F48" s="23" t="s">
        <v>26</v>
      </c>
      <c r="G48" s="20" t="s">
        <v>109</v>
      </c>
      <c r="H48" s="79">
        <v>2160329.11</v>
      </c>
      <c r="I48" s="79">
        <v>2635407</v>
      </c>
      <c r="J48" s="26"/>
    </row>
    <row r="49" spans="1:11" s="11" customFormat="1" ht="13.5" customHeight="1" thickBot="1" x14ac:dyDescent="0.4">
      <c r="A49" s="145"/>
      <c r="B49" s="22" t="s">
        <v>25</v>
      </c>
      <c r="C49" s="116"/>
      <c r="D49" s="71">
        <v>6604398.2699999996</v>
      </c>
      <c r="E49" s="71">
        <v>9972420</v>
      </c>
      <c r="F49" s="17" t="s">
        <v>22</v>
      </c>
      <c r="G49" s="113"/>
      <c r="H49" s="78">
        <v>864779.82</v>
      </c>
      <c r="I49" s="78">
        <v>1032483</v>
      </c>
      <c r="J49" s="26"/>
    </row>
    <row r="50" spans="1:11" s="11" customFormat="1" ht="12.75" customHeight="1" thickBot="1" x14ac:dyDescent="0.4">
      <c r="A50" s="3"/>
      <c r="B50" s="105" t="s">
        <v>27</v>
      </c>
      <c r="C50" s="97"/>
      <c r="D50" s="126">
        <f>+D33+D14</f>
        <v>58990405.260000005</v>
      </c>
      <c r="E50" s="126">
        <f>+E33+E14</f>
        <v>59353405</v>
      </c>
      <c r="F50" s="96" t="s">
        <v>28</v>
      </c>
      <c r="G50" s="96"/>
      <c r="H50" s="126">
        <f>+H36+H32+H14</f>
        <v>58990405.329999991</v>
      </c>
      <c r="I50" s="126">
        <f>+I36+I32+I14</f>
        <v>59353405</v>
      </c>
      <c r="J50" s="26"/>
      <c r="K50" s="26"/>
    </row>
    <row r="51" spans="1:11" s="11" customFormat="1" ht="12.75" customHeight="1" x14ac:dyDescent="0.35">
      <c r="A51" s="148"/>
      <c r="B51" s="2"/>
      <c r="C51" s="108"/>
      <c r="D51" s="66"/>
      <c r="E51" s="4"/>
      <c r="F51" s="2"/>
      <c r="G51" s="5"/>
      <c r="H51" s="81"/>
      <c r="I51" s="65"/>
      <c r="J51" s="30"/>
      <c r="K51" s="26"/>
    </row>
    <row r="52" spans="1:11" s="11" customFormat="1" ht="12.75" customHeight="1" x14ac:dyDescent="0.35">
      <c r="A52" s="3"/>
      <c r="B52" s="148"/>
      <c r="C52" s="148"/>
      <c r="D52" s="148"/>
      <c r="E52" s="148"/>
      <c r="F52" s="148"/>
      <c r="G52" s="148"/>
      <c r="H52" s="148"/>
      <c r="I52" s="148"/>
      <c r="J52" s="26"/>
      <c r="K52" s="26"/>
    </row>
    <row r="53" spans="1:11" s="11" customFormat="1" ht="12.75" customHeight="1" x14ac:dyDescent="0.35">
      <c r="A53" s="3"/>
      <c r="B53" s="2"/>
      <c r="C53" s="108"/>
      <c r="D53" s="66"/>
      <c r="F53" s="2"/>
      <c r="G53" s="5"/>
      <c r="H53" s="77"/>
      <c r="I53" s="29"/>
      <c r="J53" s="26"/>
      <c r="K53" s="26"/>
    </row>
    <row r="54" spans="1:11" s="11" customFormat="1" ht="12.75" customHeight="1" x14ac:dyDescent="0.35">
      <c r="A54" s="3"/>
      <c r="B54" s="31"/>
      <c r="C54" s="109"/>
      <c r="D54" s="73"/>
      <c r="E54" s="32"/>
      <c r="F54" s="7"/>
      <c r="G54" s="20"/>
      <c r="H54" s="82"/>
      <c r="I54" s="33"/>
      <c r="J54" s="26"/>
      <c r="K54" s="26"/>
    </row>
    <row r="55" spans="1:11" s="11" customFormat="1" ht="12.75" customHeight="1" x14ac:dyDescent="0.35">
      <c r="A55" s="3"/>
      <c r="B55" s="2"/>
      <c r="C55" s="89"/>
      <c r="D55" s="89">
        <f t="shared" ref="D55" si="0">D50-H50</f>
        <v>-6.999998539686203E-2</v>
      </c>
      <c r="E55" s="89">
        <f>E50-I50</f>
        <v>0</v>
      </c>
      <c r="F55" s="15"/>
      <c r="G55" s="25"/>
      <c r="H55" s="83"/>
      <c r="I55" s="34"/>
      <c r="J55" s="26"/>
      <c r="K55" s="26"/>
    </row>
    <row r="56" spans="1:11" s="11" customFormat="1" ht="12.75" customHeight="1" x14ac:dyDescent="0.35">
      <c r="A56" s="3"/>
      <c r="B56" s="2"/>
      <c r="C56" s="35"/>
      <c r="D56" s="74"/>
      <c r="E56" s="36"/>
      <c r="F56" s="7"/>
      <c r="G56" s="20"/>
      <c r="H56" s="82"/>
      <c r="I56" s="33"/>
      <c r="J56" s="26"/>
      <c r="K56" s="26"/>
    </row>
    <row r="57" spans="1:11" s="11" customFormat="1" ht="12.75" customHeight="1" x14ac:dyDescent="0.35">
      <c r="A57" s="3"/>
      <c r="B57" s="2"/>
      <c r="C57" s="35"/>
      <c r="D57" s="74"/>
      <c r="E57" s="36"/>
      <c r="F57" s="107"/>
      <c r="G57" s="25"/>
      <c r="H57" s="83"/>
      <c r="I57" s="34"/>
      <c r="J57" s="26"/>
      <c r="K57" s="26"/>
    </row>
    <row r="58" spans="1:11" s="11" customFormat="1" ht="12.75" customHeight="1" x14ac:dyDescent="0.35">
      <c r="A58" s="3"/>
      <c r="B58" s="2"/>
      <c r="C58" s="108"/>
      <c r="E58" s="89"/>
      <c r="F58" s="15"/>
      <c r="G58" s="25"/>
      <c r="H58" s="83"/>
      <c r="I58" s="34"/>
      <c r="J58" s="26"/>
      <c r="K58" s="26"/>
    </row>
    <row r="59" spans="1:11" s="11" customFormat="1" ht="12.75" customHeight="1" x14ac:dyDescent="0.35">
      <c r="A59" s="3"/>
      <c r="B59" s="2"/>
      <c r="C59" s="108"/>
      <c r="D59" s="66"/>
      <c r="E59" s="4"/>
      <c r="F59" s="15"/>
      <c r="G59" s="25"/>
      <c r="H59" s="83"/>
      <c r="I59" s="34"/>
      <c r="J59" s="26"/>
      <c r="K59" s="26"/>
    </row>
    <row r="60" spans="1:11" s="11" customFormat="1" ht="12.75" customHeight="1" x14ac:dyDescent="0.35">
      <c r="A60" s="3"/>
      <c r="B60" s="2"/>
      <c r="C60" s="108"/>
      <c r="D60" s="75"/>
      <c r="E60" s="26"/>
      <c r="F60" s="2"/>
      <c r="G60" s="5"/>
      <c r="H60" s="83"/>
      <c r="I60" s="29"/>
      <c r="J60" s="26"/>
      <c r="K60" s="26"/>
    </row>
    <row r="61" spans="1:11" s="11" customFormat="1" ht="12.75" customHeight="1" x14ac:dyDescent="0.35">
      <c r="A61" s="3"/>
      <c r="B61" s="2"/>
      <c r="C61" s="108"/>
      <c r="D61" s="66"/>
      <c r="E61" s="4"/>
      <c r="F61" s="2"/>
      <c r="G61" s="5"/>
      <c r="H61" s="77"/>
      <c r="I61" s="29"/>
      <c r="J61" s="26"/>
      <c r="K61" s="26"/>
    </row>
    <row r="62" spans="1:11" s="11" customFormat="1" ht="12.75" customHeight="1" x14ac:dyDescent="0.35">
      <c r="A62" s="3"/>
      <c r="B62" s="2"/>
      <c r="C62" s="108"/>
      <c r="D62" s="66"/>
      <c r="E62" s="4"/>
      <c r="F62" s="2"/>
      <c r="G62" s="5"/>
      <c r="H62" s="77"/>
      <c r="I62" s="29"/>
      <c r="J62" s="26"/>
      <c r="K62" s="26"/>
    </row>
    <row r="63" spans="1:11" s="11" customFormat="1" ht="12.75" customHeight="1" x14ac:dyDescent="0.35">
      <c r="A63" s="3"/>
      <c r="B63" s="2"/>
      <c r="C63" s="108"/>
      <c r="D63" s="66"/>
      <c r="E63" s="4"/>
      <c r="F63" s="2"/>
      <c r="G63" s="5"/>
      <c r="H63" s="77"/>
      <c r="I63" s="29"/>
      <c r="J63" s="26"/>
      <c r="K63" s="26"/>
    </row>
    <row r="64" spans="1:11" s="11" customFormat="1" ht="12.75" customHeight="1" x14ac:dyDescent="0.35">
      <c r="A64" s="3"/>
      <c r="B64" s="2"/>
      <c r="C64" s="108"/>
      <c r="D64" s="66"/>
      <c r="E64" s="4"/>
      <c r="F64" s="2"/>
      <c r="G64" s="5"/>
      <c r="H64" s="77"/>
      <c r="I64" s="29"/>
      <c r="J64" s="26"/>
      <c r="K64" s="26"/>
    </row>
    <row r="65" spans="1:11" s="11" customFormat="1" ht="12.75" customHeight="1" x14ac:dyDescent="0.35">
      <c r="A65" s="3"/>
      <c r="B65" s="2"/>
      <c r="C65" s="108"/>
      <c r="D65" s="66"/>
      <c r="E65" s="4"/>
      <c r="F65" s="2"/>
      <c r="G65" s="5"/>
      <c r="H65" s="77"/>
      <c r="I65" s="29"/>
      <c r="J65" s="26"/>
      <c r="K65" s="26"/>
    </row>
    <row r="66" spans="1:11" s="11" customFormat="1" ht="12.75" customHeight="1" x14ac:dyDescent="0.35">
      <c r="A66" s="3"/>
      <c r="B66" s="2"/>
      <c r="C66" s="108"/>
      <c r="D66" s="66"/>
      <c r="E66" s="4"/>
      <c r="F66" s="2"/>
      <c r="G66" s="5"/>
      <c r="H66" s="77"/>
      <c r="I66" s="29"/>
      <c r="J66" s="26"/>
      <c r="K66" s="26"/>
    </row>
    <row r="67" spans="1:11" s="11" customFormat="1" ht="12.75" customHeight="1" x14ac:dyDescent="0.35">
      <c r="A67" s="3"/>
      <c r="B67" s="2"/>
      <c r="C67" s="108"/>
      <c r="D67" s="66"/>
      <c r="E67" s="4"/>
      <c r="F67" s="2"/>
      <c r="G67" s="5"/>
      <c r="H67" s="77"/>
      <c r="I67" s="29"/>
      <c r="J67" s="26"/>
      <c r="K67" s="26"/>
    </row>
    <row r="68" spans="1:11" s="11" customFormat="1" ht="12.75" customHeight="1" x14ac:dyDescent="0.35">
      <c r="A68" s="3"/>
      <c r="B68" s="2"/>
      <c r="C68" s="108"/>
      <c r="D68" s="66"/>
      <c r="E68" s="4"/>
      <c r="F68" s="2"/>
      <c r="G68" s="5"/>
      <c r="H68" s="77"/>
      <c r="I68" s="29"/>
      <c r="J68" s="26"/>
      <c r="K68" s="26"/>
    </row>
    <row r="69" spans="1:11" s="11" customFormat="1" ht="12.75" customHeight="1" x14ac:dyDescent="0.35">
      <c r="A69" s="3"/>
      <c r="B69" s="2"/>
      <c r="C69" s="108"/>
      <c r="D69" s="66"/>
      <c r="E69" s="4"/>
      <c r="F69" s="2"/>
      <c r="G69" s="5"/>
      <c r="H69" s="77"/>
      <c r="I69" s="29"/>
      <c r="J69" s="26"/>
      <c r="K69" s="26"/>
    </row>
    <row r="70" spans="1:11" s="11" customFormat="1" ht="12.75" customHeight="1" x14ac:dyDescent="0.35">
      <c r="A70" s="3"/>
      <c r="B70" s="2"/>
      <c r="C70" s="108"/>
      <c r="D70" s="66"/>
      <c r="E70" s="4"/>
      <c r="F70" s="2"/>
      <c r="G70" s="5"/>
      <c r="H70" s="77"/>
      <c r="I70" s="29"/>
      <c r="J70" s="26"/>
      <c r="K70" s="26"/>
    </row>
    <row r="71" spans="1:11" s="11" customFormat="1" ht="12.75" customHeight="1" x14ac:dyDescent="0.35">
      <c r="A71" s="3"/>
      <c r="B71" s="2"/>
      <c r="C71" s="108"/>
      <c r="D71" s="66"/>
      <c r="E71" s="4"/>
      <c r="F71" s="2"/>
      <c r="G71" s="5"/>
      <c r="H71" s="77"/>
      <c r="I71" s="29"/>
      <c r="J71" s="26"/>
      <c r="K71" s="26"/>
    </row>
    <row r="72" spans="1:11" s="11" customFormat="1" ht="12.75" customHeight="1" x14ac:dyDescent="0.35">
      <c r="A72" s="3"/>
      <c r="B72" s="2"/>
      <c r="C72" s="108"/>
      <c r="D72" s="66"/>
      <c r="E72" s="4"/>
      <c r="F72" s="2"/>
      <c r="G72" s="5"/>
      <c r="H72" s="77"/>
      <c r="I72" s="29"/>
      <c r="J72" s="26"/>
      <c r="K72" s="26"/>
    </row>
    <row r="73" spans="1:11" s="11" customFormat="1" ht="12.75" customHeight="1" x14ac:dyDescent="0.35">
      <c r="A73" s="3"/>
      <c r="B73" s="2"/>
      <c r="C73" s="108"/>
      <c r="D73" s="66"/>
      <c r="E73" s="4"/>
      <c r="F73" s="2"/>
      <c r="G73" s="5"/>
      <c r="H73" s="77"/>
      <c r="I73" s="29"/>
      <c r="J73" s="26"/>
      <c r="K73" s="26"/>
    </row>
    <row r="74" spans="1:11" s="11" customFormat="1" ht="12.75" customHeight="1" x14ac:dyDescent="0.35">
      <c r="A74" s="3"/>
      <c r="B74" s="2"/>
      <c r="C74" s="108"/>
      <c r="D74" s="66"/>
      <c r="E74" s="4"/>
      <c r="F74" s="2"/>
      <c r="G74" s="5"/>
      <c r="H74" s="77"/>
      <c r="I74" s="29"/>
      <c r="J74" s="26"/>
      <c r="K74" s="26"/>
    </row>
    <row r="75" spans="1:11" s="11" customFormat="1" ht="12.75" customHeight="1" x14ac:dyDescent="0.35">
      <c r="A75" s="3"/>
      <c r="B75" s="2"/>
      <c r="C75" s="108"/>
      <c r="D75" s="66"/>
      <c r="E75" s="4"/>
      <c r="F75" s="2"/>
      <c r="G75" s="5"/>
      <c r="H75" s="77"/>
      <c r="I75" s="29"/>
      <c r="J75" s="26"/>
      <c r="K75" s="26"/>
    </row>
    <row r="76" spans="1:11" s="11" customFormat="1" ht="12.75" customHeight="1" x14ac:dyDescent="0.35">
      <c r="A76" s="3"/>
      <c r="B76" s="2"/>
      <c r="C76" s="108"/>
      <c r="D76" s="66"/>
      <c r="E76" s="4"/>
      <c r="F76" s="2"/>
      <c r="G76" s="5"/>
      <c r="H76" s="77"/>
      <c r="I76" s="29"/>
      <c r="J76" s="26"/>
      <c r="K76" s="26"/>
    </row>
    <row r="77" spans="1:11" s="11" customFormat="1" ht="12.75" customHeight="1" x14ac:dyDescent="0.35">
      <c r="A77" s="3"/>
      <c r="B77" s="2"/>
      <c r="C77" s="108"/>
      <c r="D77" s="66"/>
      <c r="E77" s="4"/>
      <c r="F77" s="2"/>
      <c r="G77" s="5"/>
      <c r="H77" s="77"/>
      <c r="I77" s="29"/>
      <c r="J77" s="26"/>
      <c r="K77" s="26"/>
    </row>
    <row r="78" spans="1:11" s="11" customFormat="1" ht="12.75" customHeight="1" x14ac:dyDescent="0.35">
      <c r="A78" s="3"/>
      <c r="B78" s="2"/>
      <c r="C78" s="108"/>
      <c r="D78" s="66"/>
      <c r="E78" s="4"/>
      <c r="F78" s="2"/>
      <c r="G78" s="5"/>
      <c r="H78" s="77"/>
      <c r="I78" s="29"/>
      <c r="J78" s="26"/>
      <c r="K78" s="26"/>
    </row>
    <row r="79" spans="1:11" s="11" customFormat="1" ht="12.75" customHeight="1" x14ac:dyDescent="0.35">
      <c r="A79" s="3"/>
      <c r="B79" s="2"/>
      <c r="C79" s="108"/>
      <c r="D79" s="66"/>
      <c r="E79" s="4"/>
      <c r="F79" s="2"/>
      <c r="G79" s="5"/>
      <c r="H79" s="77"/>
      <c r="I79" s="29"/>
      <c r="J79" s="26"/>
      <c r="K79" s="26"/>
    </row>
    <row r="80" spans="1:11" s="11" customFormat="1" ht="12.75" customHeight="1" x14ac:dyDescent="0.35">
      <c r="A80" s="3"/>
      <c r="B80" s="2"/>
      <c r="C80" s="108"/>
      <c r="D80" s="66"/>
      <c r="E80" s="4"/>
      <c r="F80" s="2"/>
      <c r="G80" s="5"/>
      <c r="H80" s="77"/>
      <c r="I80" s="29"/>
      <c r="J80" s="26"/>
      <c r="K80" s="26"/>
    </row>
    <row r="81" spans="3:11" ht="12.75" customHeight="1" x14ac:dyDescent="0.35">
      <c r="J81" s="26"/>
      <c r="K81" s="26"/>
    </row>
    <row r="82" spans="3:11" x14ac:dyDescent="0.35">
      <c r="J82" s="26"/>
      <c r="K82" s="26"/>
    </row>
    <row r="83" spans="3:11" ht="15" customHeight="1" x14ac:dyDescent="0.35">
      <c r="J83" s="26"/>
      <c r="K83" s="26"/>
    </row>
    <row r="84" spans="3:11" x14ac:dyDescent="0.35">
      <c r="K84" s="26"/>
    </row>
    <row r="85" spans="3:11" x14ac:dyDescent="0.35">
      <c r="C85" s="2"/>
      <c r="D85" s="24"/>
      <c r="E85" s="2"/>
      <c r="G85" s="2"/>
      <c r="H85" s="84"/>
      <c r="I85" s="37"/>
    </row>
    <row r="86" spans="3:11" x14ac:dyDescent="0.35">
      <c r="C86" s="2"/>
      <c r="D86" s="24"/>
      <c r="E86" s="2"/>
      <c r="G86" s="2"/>
      <c r="H86" s="84"/>
      <c r="I86" s="37"/>
    </row>
    <row r="87" spans="3:11" x14ac:dyDescent="0.35">
      <c r="C87" s="2"/>
      <c r="D87" s="24"/>
      <c r="E87" s="2"/>
      <c r="G87" s="2"/>
      <c r="H87" s="84"/>
      <c r="I87" s="37"/>
    </row>
    <row r="88" spans="3:11" x14ac:dyDescent="0.35">
      <c r="C88" s="2"/>
      <c r="D88" s="24"/>
      <c r="E88" s="2"/>
      <c r="G88" s="2"/>
      <c r="H88" s="84"/>
      <c r="I88" s="37"/>
    </row>
    <row r="89" spans="3:11" x14ac:dyDescent="0.35">
      <c r="C89" s="2"/>
      <c r="D89" s="24"/>
      <c r="E89" s="2"/>
      <c r="G89" s="2"/>
      <c r="H89" s="84"/>
      <c r="I89" s="37"/>
    </row>
    <row r="90" spans="3:11" x14ac:dyDescent="0.35">
      <c r="C90" s="2"/>
      <c r="D90" s="24"/>
      <c r="E90" s="2"/>
      <c r="G90" s="2"/>
      <c r="H90" s="84"/>
      <c r="I90" s="37"/>
    </row>
    <row r="91" spans="3:11" x14ac:dyDescent="0.35">
      <c r="C91" s="2"/>
      <c r="D91" s="24"/>
      <c r="E91" s="2"/>
      <c r="G91" s="2"/>
      <c r="H91" s="84"/>
      <c r="I91" s="37"/>
    </row>
    <row r="92" spans="3:11" x14ac:dyDescent="0.35">
      <c r="C92" s="2"/>
      <c r="D92" s="24"/>
      <c r="E92" s="2"/>
      <c r="G92" s="2"/>
      <c r="H92" s="84"/>
      <c r="I92" s="37"/>
    </row>
    <row r="93" spans="3:11" x14ac:dyDescent="0.35">
      <c r="C93" s="2"/>
      <c r="D93" s="24"/>
      <c r="E93" s="2"/>
      <c r="G93" s="2"/>
      <c r="H93" s="84"/>
      <c r="I93" s="37"/>
    </row>
    <row r="94" spans="3:11" x14ac:dyDescent="0.35">
      <c r="C94" s="2"/>
      <c r="D94" s="24"/>
      <c r="E94" s="2"/>
      <c r="G94" s="2"/>
      <c r="H94" s="84"/>
      <c r="I94" s="37"/>
    </row>
    <row r="95" spans="3:11" x14ac:dyDescent="0.35">
      <c r="C95" s="2"/>
      <c r="D95" s="24"/>
      <c r="E95" s="2"/>
      <c r="G95" s="2"/>
      <c r="H95" s="84"/>
      <c r="I95" s="37"/>
    </row>
    <row r="96" spans="3:11" x14ac:dyDescent="0.35">
      <c r="C96" s="2"/>
      <c r="D96" s="24"/>
      <c r="E96" s="2"/>
      <c r="G96" s="2"/>
      <c r="H96" s="84"/>
      <c r="I96" s="37"/>
    </row>
    <row r="97" spans="3:9" x14ac:dyDescent="0.35">
      <c r="C97" s="2"/>
      <c r="D97" s="24"/>
      <c r="E97" s="2"/>
      <c r="G97" s="2"/>
      <c r="H97" s="84"/>
      <c r="I97" s="37"/>
    </row>
    <row r="98" spans="3:9" x14ac:dyDescent="0.35">
      <c r="C98" s="2"/>
      <c r="D98" s="24"/>
      <c r="E98" s="2"/>
      <c r="G98" s="2"/>
      <c r="H98" s="84"/>
      <c r="I98" s="37"/>
    </row>
    <row r="99" spans="3:9" x14ac:dyDescent="0.35">
      <c r="C99" s="2"/>
      <c r="D99" s="24"/>
      <c r="E99" s="2"/>
      <c r="G99" s="2"/>
      <c r="H99" s="84"/>
      <c r="I99" s="37"/>
    </row>
    <row r="100" spans="3:9" x14ac:dyDescent="0.35">
      <c r="C100" s="2"/>
      <c r="D100" s="24"/>
      <c r="E100" s="2"/>
      <c r="G100" s="2"/>
      <c r="H100" s="84"/>
      <c r="I100" s="37"/>
    </row>
  </sheetData>
  <sheetProtection password="CA9D"/>
  <mergeCells count="5">
    <mergeCell ref="B5:I5"/>
    <mergeCell ref="B7:I7"/>
    <mergeCell ref="B8:I8"/>
    <mergeCell ref="C11:C12"/>
    <mergeCell ref="G11:G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70" orientation="landscape" r:id="rId1"/>
  <headerFooter alignWithMargins="0"/>
  <ignoredErrors>
    <ignoredError sqref="D28:I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K66"/>
  <sheetViews>
    <sheetView showGridLines="0" zoomScale="80" zoomScaleNormal="80" zoomScaleSheetLayoutView="80" workbookViewId="0">
      <selection activeCell="B7" sqref="B7:F7"/>
    </sheetView>
  </sheetViews>
  <sheetFormatPr baseColWidth="10" defaultColWidth="9.1796875" defaultRowHeight="13.5" x14ac:dyDescent="0.35"/>
  <cols>
    <col min="1" max="1" width="4.81640625" style="46" customWidth="1"/>
    <col min="2" max="2" width="1.453125" style="3" customWidth="1"/>
    <col min="3" max="3" width="72.1796875" style="3" customWidth="1"/>
    <col min="4" max="4" width="11.81640625" style="44" customWidth="1"/>
    <col min="5" max="5" width="15.36328125" style="29" customWidth="1"/>
    <col min="6" max="6" width="12.7265625" style="45" customWidth="1"/>
    <col min="7" max="7" width="9.1796875" style="46"/>
    <col min="8" max="9" width="10" style="46" bestFit="1" customWidth="1"/>
    <col min="10" max="10" width="9.1796875" style="46"/>
    <col min="11" max="11" width="9.453125" style="46" bestFit="1" customWidth="1"/>
    <col min="12" max="234" width="9.1796875" style="46"/>
    <col min="235" max="235" width="4.81640625" style="46" customWidth="1"/>
    <col min="236" max="236" width="1.453125" style="46" customWidth="1"/>
    <col min="237" max="237" width="76" style="46" customWidth="1"/>
    <col min="238" max="238" width="10.81640625" style="46" bestFit="1" customWidth="1"/>
    <col min="239" max="240" width="13.7265625" style="46" customWidth="1"/>
    <col min="241" max="241" width="5" style="46" customWidth="1"/>
    <col min="242" max="242" width="11.26953125" style="46" bestFit="1" customWidth="1"/>
    <col min="243" max="243" width="9.1796875" style="46"/>
    <col min="244" max="245" width="9.7265625" style="46" bestFit="1" customWidth="1"/>
    <col min="246" max="490" width="9.1796875" style="46"/>
    <col min="491" max="491" width="4.81640625" style="46" customWidth="1"/>
    <col min="492" max="492" width="1.453125" style="46" customWidth="1"/>
    <col min="493" max="493" width="76" style="46" customWidth="1"/>
    <col min="494" max="494" width="10.81640625" style="46" bestFit="1" customWidth="1"/>
    <col min="495" max="496" width="13.7265625" style="46" customWidth="1"/>
    <col min="497" max="497" width="5" style="46" customWidth="1"/>
    <col min="498" max="498" width="11.26953125" style="46" bestFit="1" customWidth="1"/>
    <col min="499" max="499" width="9.1796875" style="46"/>
    <col min="500" max="501" width="9.7265625" style="46" bestFit="1" customWidth="1"/>
    <col min="502" max="746" width="9.1796875" style="46"/>
    <col min="747" max="747" width="4.81640625" style="46" customWidth="1"/>
    <col min="748" max="748" width="1.453125" style="46" customWidth="1"/>
    <col min="749" max="749" width="76" style="46" customWidth="1"/>
    <col min="750" max="750" width="10.81640625" style="46" bestFit="1" customWidth="1"/>
    <col min="751" max="752" width="13.7265625" style="46" customWidth="1"/>
    <col min="753" max="753" width="5" style="46" customWidth="1"/>
    <col min="754" max="754" width="11.26953125" style="46" bestFit="1" customWidth="1"/>
    <col min="755" max="755" width="9.1796875" style="46"/>
    <col min="756" max="757" width="9.7265625" style="46" bestFit="1" customWidth="1"/>
    <col min="758" max="1002" width="9.1796875" style="46"/>
    <col min="1003" max="1003" width="4.81640625" style="46" customWidth="1"/>
    <col min="1004" max="1004" width="1.453125" style="46" customWidth="1"/>
    <col min="1005" max="1005" width="76" style="46" customWidth="1"/>
    <col min="1006" max="1006" width="10.81640625" style="46" bestFit="1" customWidth="1"/>
    <col min="1007" max="1008" width="13.7265625" style="46" customWidth="1"/>
    <col min="1009" max="1009" width="5" style="46" customWidth="1"/>
    <col min="1010" max="1010" width="11.26953125" style="46" bestFit="1" customWidth="1"/>
    <col min="1011" max="1011" width="9.1796875" style="46"/>
    <col min="1012" max="1013" width="9.7265625" style="46" bestFit="1" customWidth="1"/>
    <col min="1014" max="1258" width="9.1796875" style="46"/>
    <col min="1259" max="1259" width="4.81640625" style="46" customWidth="1"/>
    <col min="1260" max="1260" width="1.453125" style="46" customWidth="1"/>
    <col min="1261" max="1261" width="76" style="46" customWidth="1"/>
    <col min="1262" max="1262" width="10.81640625" style="46" bestFit="1" customWidth="1"/>
    <col min="1263" max="1264" width="13.7265625" style="46" customWidth="1"/>
    <col min="1265" max="1265" width="5" style="46" customWidth="1"/>
    <col min="1266" max="1266" width="11.26953125" style="46" bestFit="1" customWidth="1"/>
    <col min="1267" max="1267" width="9.1796875" style="46"/>
    <col min="1268" max="1269" width="9.7265625" style="46" bestFit="1" customWidth="1"/>
    <col min="1270" max="1514" width="9.1796875" style="46"/>
    <col min="1515" max="1515" width="4.81640625" style="46" customWidth="1"/>
    <col min="1516" max="1516" width="1.453125" style="46" customWidth="1"/>
    <col min="1517" max="1517" width="76" style="46" customWidth="1"/>
    <col min="1518" max="1518" width="10.81640625" style="46" bestFit="1" customWidth="1"/>
    <col min="1519" max="1520" width="13.7265625" style="46" customWidth="1"/>
    <col min="1521" max="1521" width="5" style="46" customWidth="1"/>
    <col min="1522" max="1522" width="11.26953125" style="46" bestFit="1" customWidth="1"/>
    <col min="1523" max="1523" width="9.1796875" style="46"/>
    <col min="1524" max="1525" width="9.7265625" style="46" bestFit="1" customWidth="1"/>
    <col min="1526" max="1770" width="9.1796875" style="46"/>
    <col min="1771" max="1771" width="4.81640625" style="46" customWidth="1"/>
    <col min="1772" max="1772" width="1.453125" style="46" customWidth="1"/>
    <col min="1773" max="1773" width="76" style="46" customWidth="1"/>
    <col min="1774" max="1774" width="10.81640625" style="46" bestFit="1" customWidth="1"/>
    <col min="1775" max="1776" width="13.7265625" style="46" customWidth="1"/>
    <col min="1777" max="1777" width="5" style="46" customWidth="1"/>
    <col min="1778" max="1778" width="11.26953125" style="46" bestFit="1" customWidth="1"/>
    <col min="1779" max="1779" width="9.1796875" style="46"/>
    <col min="1780" max="1781" width="9.7265625" style="46" bestFit="1" customWidth="1"/>
    <col min="1782" max="2026" width="9.1796875" style="46"/>
    <col min="2027" max="2027" width="4.81640625" style="46" customWidth="1"/>
    <col min="2028" max="2028" width="1.453125" style="46" customWidth="1"/>
    <col min="2029" max="2029" width="76" style="46" customWidth="1"/>
    <col min="2030" max="2030" width="10.81640625" style="46" bestFit="1" customWidth="1"/>
    <col min="2031" max="2032" width="13.7265625" style="46" customWidth="1"/>
    <col min="2033" max="2033" width="5" style="46" customWidth="1"/>
    <col min="2034" max="2034" width="11.26953125" style="46" bestFit="1" customWidth="1"/>
    <col min="2035" max="2035" width="9.1796875" style="46"/>
    <col min="2036" max="2037" width="9.7265625" style="46" bestFit="1" customWidth="1"/>
    <col min="2038" max="2282" width="9.1796875" style="46"/>
    <col min="2283" max="2283" width="4.81640625" style="46" customWidth="1"/>
    <col min="2284" max="2284" width="1.453125" style="46" customWidth="1"/>
    <col min="2285" max="2285" width="76" style="46" customWidth="1"/>
    <col min="2286" max="2286" width="10.81640625" style="46" bestFit="1" customWidth="1"/>
    <col min="2287" max="2288" width="13.7265625" style="46" customWidth="1"/>
    <col min="2289" max="2289" width="5" style="46" customWidth="1"/>
    <col min="2290" max="2290" width="11.26953125" style="46" bestFit="1" customWidth="1"/>
    <col min="2291" max="2291" width="9.1796875" style="46"/>
    <col min="2292" max="2293" width="9.7265625" style="46" bestFit="1" customWidth="1"/>
    <col min="2294" max="2538" width="9.1796875" style="46"/>
    <col min="2539" max="2539" width="4.81640625" style="46" customWidth="1"/>
    <col min="2540" max="2540" width="1.453125" style="46" customWidth="1"/>
    <col min="2541" max="2541" width="76" style="46" customWidth="1"/>
    <col min="2542" max="2542" width="10.81640625" style="46" bestFit="1" customWidth="1"/>
    <col min="2543" max="2544" width="13.7265625" style="46" customWidth="1"/>
    <col min="2545" max="2545" width="5" style="46" customWidth="1"/>
    <col min="2546" max="2546" width="11.26953125" style="46" bestFit="1" customWidth="1"/>
    <col min="2547" max="2547" width="9.1796875" style="46"/>
    <col min="2548" max="2549" width="9.7265625" style="46" bestFit="1" customWidth="1"/>
    <col min="2550" max="2794" width="9.1796875" style="46"/>
    <col min="2795" max="2795" width="4.81640625" style="46" customWidth="1"/>
    <col min="2796" max="2796" width="1.453125" style="46" customWidth="1"/>
    <col min="2797" max="2797" width="76" style="46" customWidth="1"/>
    <col min="2798" max="2798" width="10.81640625" style="46" bestFit="1" customWidth="1"/>
    <col min="2799" max="2800" width="13.7265625" style="46" customWidth="1"/>
    <col min="2801" max="2801" width="5" style="46" customWidth="1"/>
    <col min="2802" max="2802" width="11.26953125" style="46" bestFit="1" customWidth="1"/>
    <col min="2803" max="2803" width="9.1796875" style="46"/>
    <col min="2804" max="2805" width="9.7265625" style="46" bestFit="1" customWidth="1"/>
    <col min="2806" max="3050" width="9.1796875" style="46"/>
    <col min="3051" max="3051" width="4.81640625" style="46" customWidth="1"/>
    <col min="3052" max="3052" width="1.453125" style="46" customWidth="1"/>
    <col min="3053" max="3053" width="76" style="46" customWidth="1"/>
    <col min="3054" max="3054" width="10.81640625" style="46" bestFit="1" customWidth="1"/>
    <col min="3055" max="3056" width="13.7265625" style="46" customWidth="1"/>
    <col min="3057" max="3057" width="5" style="46" customWidth="1"/>
    <col min="3058" max="3058" width="11.26953125" style="46" bestFit="1" customWidth="1"/>
    <col min="3059" max="3059" width="9.1796875" style="46"/>
    <col min="3060" max="3061" width="9.7265625" style="46" bestFit="1" customWidth="1"/>
    <col min="3062" max="3306" width="9.1796875" style="46"/>
    <col min="3307" max="3307" width="4.81640625" style="46" customWidth="1"/>
    <col min="3308" max="3308" width="1.453125" style="46" customWidth="1"/>
    <col min="3309" max="3309" width="76" style="46" customWidth="1"/>
    <col min="3310" max="3310" width="10.81640625" style="46" bestFit="1" customWidth="1"/>
    <col min="3311" max="3312" width="13.7265625" style="46" customWidth="1"/>
    <col min="3313" max="3313" width="5" style="46" customWidth="1"/>
    <col min="3314" max="3314" width="11.26953125" style="46" bestFit="1" customWidth="1"/>
    <col min="3315" max="3315" width="9.1796875" style="46"/>
    <col min="3316" max="3317" width="9.7265625" style="46" bestFit="1" customWidth="1"/>
    <col min="3318" max="3562" width="9.1796875" style="46"/>
    <col min="3563" max="3563" width="4.81640625" style="46" customWidth="1"/>
    <col min="3564" max="3564" width="1.453125" style="46" customWidth="1"/>
    <col min="3565" max="3565" width="76" style="46" customWidth="1"/>
    <col min="3566" max="3566" width="10.81640625" style="46" bestFit="1" customWidth="1"/>
    <col min="3567" max="3568" width="13.7265625" style="46" customWidth="1"/>
    <col min="3569" max="3569" width="5" style="46" customWidth="1"/>
    <col min="3570" max="3570" width="11.26953125" style="46" bestFit="1" customWidth="1"/>
    <col min="3571" max="3571" width="9.1796875" style="46"/>
    <col min="3572" max="3573" width="9.7265625" style="46" bestFit="1" customWidth="1"/>
    <col min="3574" max="3818" width="9.1796875" style="46"/>
    <col min="3819" max="3819" width="4.81640625" style="46" customWidth="1"/>
    <col min="3820" max="3820" width="1.453125" style="46" customWidth="1"/>
    <col min="3821" max="3821" width="76" style="46" customWidth="1"/>
    <col min="3822" max="3822" width="10.81640625" style="46" bestFit="1" customWidth="1"/>
    <col min="3823" max="3824" width="13.7265625" style="46" customWidth="1"/>
    <col min="3825" max="3825" width="5" style="46" customWidth="1"/>
    <col min="3826" max="3826" width="11.26953125" style="46" bestFit="1" customWidth="1"/>
    <col min="3827" max="3827" width="9.1796875" style="46"/>
    <col min="3828" max="3829" width="9.7265625" style="46" bestFit="1" customWidth="1"/>
    <col min="3830" max="4074" width="9.1796875" style="46"/>
    <col min="4075" max="4075" width="4.81640625" style="46" customWidth="1"/>
    <col min="4076" max="4076" width="1.453125" style="46" customWidth="1"/>
    <col min="4077" max="4077" width="76" style="46" customWidth="1"/>
    <col min="4078" max="4078" width="10.81640625" style="46" bestFit="1" customWidth="1"/>
    <col min="4079" max="4080" width="13.7265625" style="46" customWidth="1"/>
    <col min="4081" max="4081" width="5" style="46" customWidth="1"/>
    <col min="4082" max="4082" width="11.26953125" style="46" bestFit="1" customWidth="1"/>
    <col min="4083" max="4083" width="9.1796875" style="46"/>
    <col min="4084" max="4085" width="9.7265625" style="46" bestFit="1" customWidth="1"/>
    <col min="4086" max="4330" width="9.1796875" style="46"/>
    <col min="4331" max="4331" width="4.81640625" style="46" customWidth="1"/>
    <col min="4332" max="4332" width="1.453125" style="46" customWidth="1"/>
    <col min="4333" max="4333" width="76" style="46" customWidth="1"/>
    <col min="4334" max="4334" width="10.81640625" style="46" bestFit="1" customWidth="1"/>
    <col min="4335" max="4336" width="13.7265625" style="46" customWidth="1"/>
    <col min="4337" max="4337" width="5" style="46" customWidth="1"/>
    <col min="4338" max="4338" width="11.26953125" style="46" bestFit="1" customWidth="1"/>
    <col min="4339" max="4339" width="9.1796875" style="46"/>
    <col min="4340" max="4341" width="9.7265625" style="46" bestFit="1" customWidth="1"/>
    <col min="4342" max="4586" width="9.1796875" style="46"/>
    <col min="4587" max="4587" width="4.81640625" style="46" customWidth="1"/>
    <col min="4588" max="4588" width="1.453125" style="46" customWidth="1"/>
    <col min="4589" max="4589" width="76" style="46" customWidth="1"/>
    <col min="4590" max="4590" width="10.81640625" style="46" bestFit="1" customWidth="1"/>
    <col min="4591" max="4592" width="13.7265625" style="46" customWidth="1"/>
    <col min="4593" max="4593" width="5" style="46" customWidth="1"/>
    <col min="4594" max="4594" width="11.26953125" style="46" bestFit="1" customWidth="1"/>
    <col min="4595" max="4595" width="9.1796875" style="46"/>
    <col min="4596" max="4597" width="9.7265625" style="46" bestFit="1" customWidth="1"/>
    <col min="4598" max="4842" width="9.1796875" style="46"/>
    <col min="4843" max="4843" width="4.81640625" style="46" customWidth="1"/>
    <col min="4844" max="4844" width="1.453125" style="46" customWidth="1"/>
    <col min="4845" max="4845" width="76" style="46" customWidth="1"/>
    <col min="4846" max="4846" width="10.81640625" style="46" bestFit="1" customWidth="1"/>
    <col min="4847" max="4848" width="13.7265625" style="46" customWidth="1"/>
    <col min="4849" max="4849" width="5" style="46" customWidth="1"/>
    <col min="4850" max="4850" width="11.26953125" style="46" bestFit="1" customWidth="1"/>
    <col min="4851" max="4851" width="9.1796875" style="46"/>
    <col min="4852" max="4853" width="9.7265625" style="46" bestFit="1" customWidth="1"/>
    <col min="4854" max="5098" width="9.1796875" style="46"/>
    <col min="5099" max="5099" width="4.81640625" style="46" customWidth="1"/>
    <col min="5100" max="5100" width="1.453125" style="46" customWidth="1"/>
    <col min="5101" max="5101" width="76" style="46" customWidth="1"/>
    <col min="5102" max="5102" width="10.81640625" style="46" bestFit="1" customWidth="1"/>
    <col min="5103" max="5104" width="13.7265625" style="46" customWidth="1"/>
    <col min="5105" max="5105" width="5" style="46" customWidth="1"/>
    <col min="5106" max="5106" width="11.26953125" style="46" bestFit="1" customWidth="1"/>
    <col min="5107" max="5107" width="9.1796875" style="46"/>
    <col min="5108" max="5109" width="9.7265625" style="46" bestFit="1" customWidth="1"/>
    <col min="5110" max="5354" width="9.1796875" style="46"/>
    <col min="5355" max="5355" width="4.81640625" style="46" customWidth="1"/>
    <col min="5356" max="5356" width="1.453125" style="46" customWidth="1"/>
    <col min="5357" max="5357" width="76" style="46" customWidth="1"/>
    <col min="5358" max="5358" width="10.81640625" style="46" bestFit="1" customWidth="1"/>
    <col min="5359" max="5360" width="13.7265625" style="46" customWidth="1"/>
    <col min="5361" max="5361" width="5" style="46" customWidth="1"/>
    <col min="5362" max="5362" width="11.26953125" style="46" bestFit="1" customWidth="1"/>
    <col min="5363" max="5363" width="9.1796875" style="46"/>
    <col min="5364" max="5365" width="9.7265625" style="46" bestFit="1" customWidth="1"/>
    <col min="5366" max="5610" width="9.1796875" style="46"/>
    <col min="5611" max="5611" width="4.81640625" style="46" customWidth="1"/>
    <col min="5612" max="5612" width="1.453125" style="46" customWidth="1"/>
    <col min="5613" max="5613" width="76" style="46" customWidth="1"/>
    <col min="5614" max="5614" width="10.81640625" style="46" bestFit="1" customWidth="1"/>
    <col min="5615" max="5616" width="13.7265625" style="46" customWidth="1"/>
    <col min="5617" max="5617" width="5" style="46" customWidth="1"/>
    <col min="5618" max="5618" width="11.26953125" style="46" bestFit="1" customWidth="1"/>
    <col min="5619" max="5619" width="9.1796875" style="46"/>
    <col min="5620" max="5621" width="9.7265625" style="46" bestFit="1" customWidth="1"/>
    <col min="5622" max="5866" width="9.1796875" style="46"/>
    <col min="5867" max="5867" width="4.81640625" style="46" customWidth="1"/>
    <col min="5868" max="5868" width="1.453125" style="46" customWidth="1"/>
    <col min="5869" max="5869" width="76" style="46" customWidth="1"/>
    <col min="5870" max="5870" width="10.81640625" style="46" bestFit="1" customWidth="1"/>
    <col min="5871" max="5872" width="13.7265625" style="46" customWidth="1"/>
    <col min="5873" max="5873" width="5" style="46" customWidth="1"/>
    <col min="5874" max="5874" width="11.26953125" style="46" bestFit="1" customWidth="1"/>
    <col min="5875" max="5875" width="9.1796875" style="46"/>
    <col min="5876" max="5877" width="9.7265625" style="46" bestFit="1" customWidth="1"/>
    <col min="5878" max="6122" width="9.1796875" style="46"/>
    <col min="6123" max="6123" width="4.81640625" style="46" customWidth="1"/>
    <col min="6124" max="6124" width="1.453125" style="46" customWidth="1"/>
    <col min="6125" max="6125" width="76" style="46" customWidth="1"/>
    <col min="6126" max="6126" width="10.81640625" style="46" bestFit="1" customWidth="1"/>
    <col min="6127" max="6128" width="13.7265625" style="46" customWidth="1"/>
    <col min="6129" max="6129" width="5" style="46" customWidth="1"/>
    <col min="6130" max="6130" width="11.26953125" style="46" bestFit="1" customWidth="1"/>
    <col min="6131" max="6131" width="9.1796875" style="46"/>
    <col min="6132" max="6133" width="9.7265625" style="46" bestFit="1" customWidth="1"/>
    <col min="6134" max="6378" width="9.1796875" style="46"/>
    <col min="6379" max="6379" width="4.81640625" style="46" customWidth="1"/>
    <col min="6380" max="6380" width="1.453125" style="46" customWidth="1"/>
    <col min="6381" max="6381" width="76" style="46" customWidth="1"/>
    <col min="6382" max="6382" width="10.81640625" style="46" bestFit="1" customWidth="1"/>
    <col min="6383" max="6384" width="13.7265625" style="46" customWidth="1"/>
    <col min="6385" max="6385" width="5" style="46" customWidth="1"/>
    <col min="6386" max="6386" width="11.26953125" style="46" bestFit="1" customWidth="1"/>
    <col min="6387" max="6387" width="9.1796875" style="46"/>
    <col min="6388" max="6389" width="9.7265625" style="46" bestFit="1" customWidth="1"/>
    <col min="6390" max="6634" width="9.1796875" style="46"/>
    <col min="6635" max="6635" width="4.81640625" style="46" customWidth="1"/>
    <col min="6636" max="6636" width="1.453125" style="46" customWidth="1"/>
    <col min="6637" max="6637" width="76" style="46" customWidth="1"/>
    <col min="6638" max="6638" width="10.81640625" style="46" bestFit="1" customWidth="1"/>
    <col min="6639" max="6640" width="13.7265625" style="46" customWidth="1"/>
    <col min="6641" max="6641" width="5" style="46" customWidth="1"/>
    <col min="6642" max="6642" width="11.26953125" style="46" bestFit="1" customWidth="1"/>
    <col min="6643" max="6643" width="9.1796875" style="46"/>
    <col min="6644" max="6645" width="9.7265625" style="46" bestFit="1" customWidth="1"/>
    <col min="6646" max="6890" width="9.1796875" style="46"/>
    <col min="6891" max="6891" width="4.81640625" style="46" customWidth="1"/>
    <col min="6892" max="6892" width="1.453125" style="46" customWidth="1"/>
    <col min="6893" max="6893" width="76" style="46" customWidth="1"/>
    <col min="6894" max="6894" width="10.81640625" style="46" bestFit="1" customWidth="1"/>
    <col min="6895" max="6896" width="13.7265625" style="46" customWidth="1"/>
    <col min="6897" max="6897" width="5" style="46" customWidth="1"/>
    <col min="6898" max="6898" width="11.26953125" style="46" bestFit="1" customWidth="1"/>
    <col min="6899" max="6899" width="9.1796875" style="46"/>
    <col min="6900" max="6901" width="9.7265625" style="46" bestFit="1" customWidth="1"/>
    <col min="6902" max="7146" width="9.1796875" style="46"/>
    <col min="7147" max="7147" width="4.81640625" style="46" customWidth="1"/>
    <col min="7148" max="7148" width="1.453125" style="46" customWidth="1"/>
    <col min="7149" max="7149" width="76" style="46" customWidth="1"/>
    <col min="7150" max="7150" width="10.81640625" style="46" bestFit="1" customWidth="1"/>
    <col min="7151" max="7152" width="13.7265625" style="46" customWidth="1"/>
    <col min="7153" max="7153" width="5" style="46" customWidth="1"/>
    <col min="7154" max="7154" width="11.26953125" style="46" bestFit="1" customWidth="1"/>
    <col min="7155" max="7155" width="9.1796875" style="46"/>
    <col min="7156" max="7157" width="9.7265625" style="46" bestFit="1" customWidth="1"/>
    <col min="7158" max="7402" width="9.1796875" style="46"/>
    <col min="7403" max="7403" width="4.81640625" style="46" customWidth="1"/>
    <col min="7404" max="7404" width="1.453125" style="46" customWidth="1"/>
    <col min="7405" max="7405" width="76" style="46" customWidth="1"/>
    <col min="7406" max="7406" width="10.81640625" style="46" bestFit="1" customWidth="1"/>
    <col min="7407" max="7408" width="13.7265625" style="46" customWidth="1"/>
    <col min="7409" max="7409" width="5" style="46" customWidth="1"/>
    <col min="7410" max="7410" width="11.26953125" style="46" bestFit="1" customWidth="1"/>
    <col min="7411" max="7411" width="9.1796875" style="46"/>
    <col min="7412" max="7413" width="9.7265625" style="46" bestFit="1" customWidth="1"/>
    <col min="7414" max="7658" width="9.1796875" style="46"/>
    <col min="7659" max="7659" width="4.81640625" style="46" customWidth="1"/>
    <col min="7660" max="7660" width="1.453125" style="46" customWidth="1"/>
    <col min="7661" max="7661" width="76" style="46" customWidth="1"/>
    <col min="7662" max="7662" width="10.81640625" style="46" bestFit="1" customWidth="1"/>
    <col min="7663" max="7664" width="13.7265625" style="46" customWidth="1"/>
    <col min="7665" max="7665" width="5" style="46" customWidth="1"/>
    <col min="7666" max="7666" width="11.26953125" style="46" bestFit="1" customWidth="1"/>
    <col min="7667" max="7667" width="9.1796875" style="46"/>
    <col min="7668" max="7669" width="9.7265625" style="46" bestFit="1" customWidth="1"/>
    <col min="7670" max="7914" width="9.1796875" style="46"/>
    <col min="7915" max="7915" width="4.81640625" style="46" customWidth="1"/>
    <col min="7916" max="7916" width="1.453125" style="46" customWidth="1"/>
    <col min="7917" max="7917" width="76" style="46" customWidth="1"/>
    <col min="7918" max="7918" width="10.81640625" style="46" bestFit="1" customWidth="1"/>
    <col min="7919" max="7920" width="13.7265625" style="46" customWidth="1"/>
    <col min="7921" max="7921" width="5" style="46" customWidth="1"/>
    <col min="7922" max="7922" width="11.26953125" style="46" bestFit="1" customWidth="1"/>
    <col min="7923" max="7923" width="9.1796875" style="46"/>
    <col min="7924" max="7925" width="9.7265625" style="46" bestFit="1" customWidth="1"/>
    <col min="7926" max="8170" width="9.1796875" style="46"/>
    <col min="8171" max="8171" width="4.81640625" style="46" customWidth="1"/>
    <col min="8172" max="8172" width="1.453125" style="46" customWidth="1"/>
    <col min="8173" max="8173" width="76" style="46" customWidth="1"/>
    <col min="8174" max="8174" width="10.81640625" style="46" bestFit="1" customWidth="1"/>
    <col min="8175" max="8176" width="13.7265625" style="46" customWidth="1"/>
    <col min="8177" max="8177" width="5" style="46" customWidth="1"/>
    <col min="8178" max="8178" width="11.26953125" style="46" bestFit="1" customWidth="1"/>
    <col min="8179" max="8179" width="9.1796875" style="46"/>
    <col min="8180" max="8181" width="9.7265625" style="46" bestFit="1" customWidth="1"/>
    <col min="8182" max="8426" width="9.1796875" style="46"/>
    <col min="8427" max="8427" width="4.81640625" style="46" customWidth="1"/>
    <col min="8428" max="8428" width="1.453125" style="46" customWidth="1"/>
    <col min="8429" max="8429" width="76" style="46" customWidth="1"/>
    <col min="8430" max="8430" width="10.81640625" style="46" bestFit="1" customWidth="1"/>
    <col min="8431" max="8432" width="13.7265625" style="46" customWidth="1"/>
    <col min="8433" max="8433" width="5" style="46" customWidth="1"/>
    <col min="8434" max="8434" width="11.26953125" style="46" bestFit="1" customWidth="1"/>
    <col min="8435" max="8435" width="9.1796875" style="46"/>
    <col min="8436" max="8437" width="9.7265625" style="46" bestFit="1" customWidth="1"/>
    <col min="8438" max="8682" width="9.1796875" style="46"/>
    <col min="8683" max="8683" width="4.81640625" style="46" customWidth="1"/>
    <col min="8684" max="8684" width="1.453125" style="46" customWidth="1"/>
    <col min="8685" max="8685" width="76" style="46" customWidth="1"/>
    <col min="8686" max="8686" width="10.81640625" style="46" bestFit="1" customWidth="1"/>
    <col min="8687" max="8688" width="13.7265625" style="46" customWidth="1"/>
    <col min="8689" max="8689" width="5" style="46" customWidth="1"/>
    <col min="8690" max="8690" width="11.26953125" style="46" bestFit="1" customWidth="1"/>
    <col min="8691" max="8691" width="9.1796875" style="46"/>
    <col min="8692" max="8693" width="9.7265625" style="46" bestFit="1" customWidth="1"/>
    <col min="8694" max="8938" width="9.1796875" style="46"/>
    <col min="8939" max="8939" width="4.81640625" style="46" customWidth="1"/>
    <col min="8940" max="8940" width="1.453125" style="46" customWidth="1"/>
    <col min="8941" max="8941" width="76" style="46" customWidth="1"/>
    <col min="8942" max="8942" width="10.81640625" style="46" bestFit="1" customWidth="1"/>
    <col min="8943" max="8944" width="13.7265625" style="46" customWidth="1"/>
    <col min="8945" max="8945" width="5" style="46" customWidth="1"/>
    <col min="8946" max="8946" width="11.26953125" style="46" bestFit="1" customWidth="1"/>
    <col min="8947" max="8947" width="9.1796875" style="46"/>
    <col min="8948" max="8949" width="9.7265625" style="46" bestFit="1" customWidth="1"/>
    <col min="8950" max="9194" width="9.1796875" style="46"/>
    <col min="9195" max="9195" width="4.81640625" style="46" customWidth="1"/>
    <col min="9196" max="9196" width="1.453125" style="46" customWidth="1"/>
    <col min="9197" max="9197" width="76" style="46" customWidth="1"/>
    <col min="9198" max="9198" width="10.81640625" style="46" bestFit="1" customWidth="1"/>
    <col min="9199" max="9200" width="13.7265625" style="46" customWidth="1"/>
    <col min="9201" max="9201" width="5" style="46" customWidth="1"/>
    <col min="9202" max="9202" width="11.26953125" style="46" bestFit="1" customWidth="1"/>
    <col min="9203" max="9203" width="9.1796875" style="46"/>
    <col min="9204" max="9205" width="9.7265625" style="46" bestFit="1" customWidth="1"/>
    <col min="9206" max="9450" width="9.1796875" style="46"/>
    <col min="9451" max="9451" width="4.81640625" style="46" customWidth="1"/>
    <col min="9452" max="9452" width="1.453125" style="46" customWidth="1"/>
    <col min="9453" max="9453" width="76" style="46" customWidth="1"/>
    <col min="9454" max="9454" width="10.81640625" style="46" bestFit="1" customWidth="1"/>
    <col min="9455" max="9456" width="13.7265625" style="46" customWidth="1"/>
    <col min="9457" max="9457" width="5" style="46" customWidth="1"/>
    <col min="9458" max="9458" width="11.26953125" style="46" bestFit="1" customWidth="1"/>
    <col min="9459" max="9459" width="9.1796875" style="46"/>
    <col min="9460" max="9461" width="9.7265625" style="46" bestFit="1" customWidth="1"/>
    <col min="9462" max="9706" width="9.1796875" style="46"/>
    <col min="9707" max="9707" width="4.81640625" style="46" customWidth="1"/>
    <col min="9708" max="9708" width="1.453125" style="46" customWidth="1"/>
    <col min="9709" max="9709" width="76" style="46" customWidth="1"/>
    <col min="9710" max="9710" width="10.81640625" style="46" bestFit="1" customWidth="1"/>
    <col min="9711" max="9712" width="13.7265625" style="46" customWidth="1"/>
    <col min="9713" max="9713" width="5" style="46" customWidth="1"/>
    <col min="9714" max="9714" width="11.26953125" style="46" bestFit="1" customWidth="1"/>
    <col min="9715" max="9715" width="9.1796875" style="46"/>
    <col min="9716" max="9717" width="9.7265625" style="46" bestFit="1" customWidth="1"/>
    <col min="9718" max="9962" width="9.1796875" style="46"/>
    <col min="9963" max="9963" width="4.81640625" style="46" customWidth="1"/>
    <col min="9964" max="9964" width="1.453125" style="46" customWidth="1"/>
    <col min="9965" max="9965" width="76" style="46" customWidth="1"/>
    <col min="9966" max="9966" width="10.81640625" style="46" bestFit="1" customWidth="1"/>
    <col min="9967" max="9968" width="13.7265625" style="46" customWidth="1"/>
    <col min="9969" max="9969" width="5" style="46" customWidth="1"/>
    <col min="9970" max="9970" width="11.26953125" style="46" bestFit="1" customWidth="1"/>
    <col min="9971" max="9971" width="9.1796875" style="46"/>
    <col min="9972" max="9973" width="9.7265625" style="46" bestFit="1" customWidth="1"/>
    <col min="9974" max="10218" width="9.1796875" style="46"/>
    <col min="10219" max="10219" width="4.81640625" style="46" customWidth="1"/>
    <col min="10220" max="10220" width="1.453125" style="46" customWidth="1"/>
    <col min="10221" max="10221" width="76" style="46" customWidth="1"/>
    <col min="10222" max="10222" width="10.81640625" style="46" bestFit="1" customWidth="1"/>
    <col min="10223" max="10224" width="13.7265625" style="46" customWidth="1"/>
    <col min="10225" max="10225" width="5" style="46" customWidth="1"/>
    <col min="10226" max="10226" width="11.26953125" style="46" bestFit="1" customWidth="1"/>
    <col min="10227" max="10227" width="9.1796875" style="46"/>
    <col min="10228" max="10229" width="9.7265625" style="46" bestFit="1" customWidth="1"/>
    <col min="10230" max="10474" width="9.1796875" style="46"/>
    <col min="10475" max="10475" width="4.81640625" style="46" customWidth="1"/>
    <col min="10476" max="10476" width="1.453125" style="46" customWidth="1"/>
    <col min="10477" max="10477" width="76" style="46" customWidth="1"/>
    <col min="10478" max="10478" width="10.81640625" style="46" bestFit="1" customWidth="1"/>
    <col min="10479" max="10480" width="13.7265625" style="46" customWidth="1"/>
    <col min="10481" max="10481" width="5" style="46" customWidth="1"/>
    <col min="10482" max="10482" width="11.26953125" style="46" bestFit="1" customWidth="1"/>
    <col min="10483" max="10483" width="9.1796875" style="46"/>
    <col min="10484" max="10485" width="9.7265625" style="46" bestFit="1" customWidth="1"/>
    <col min="10486" max="10730" width="9.1796875" style="46"/>
    <col min="10731" max="10731" width="4.81640625" style="46" customWidth="1"/>
    <col min="10732" max="10732" width="1.453125" style="46" customWidth="1"/>
    <col min="10733" max="10733" width="76" style="46" customWidth="1"/>
    <col min="10734" max="10734" width="10.81640625" style="46" bestFit="1" customWidth="1"/>
    <col min="10735" max="10736" width="13.7265625" style="46" customWidth="1"/>
    <col min="10737" max="10737" width="5" style="46" customWidth="1"/>
    <col min="10738" max="10738" width="11.26953125" style="46" bestFit="1" customWidth="1"/>
    <col min="10739" max="10739" width="9.1796875" style="46"/>
    <col min="10740" max="10741" width="9.7265625" style="46" bestFit="1" customWidth="1"/>
    <col min="10742" max="10986" width="9.1796875" style="46"/>
    <col min="10987" max="10987" width="4.81640625" style="46" customWidth="1"/>
    <col min="10988" max="10988" width="1.453125" style="46" customWidth="1"/>
    <col min="10989" max="10989" width="76" style="46" customWidth="1"/>
    <col min="10990" max="10990" width="10.81640625" style="46" bestFit="1" customWidth="1"/>
    <col min="10991" max="10992" width="13.7265625" style="46" customWidth="1"/>
    <col min="10993" max="10993" width="5" style="46" customWidth="1"/>
    <col min="10994" max="10994" width="11.26953125" style="46" bestFit="1" customWidth="1"/>
    <col min="10995" max="10995" width="9.1796875" style="46"/>
    <col min="10996" max="10997" width="9.7265625" style="46" bestFit="1" customWidth="1"/>
    <col min="10998" max="11242" width="9.1796875" style="46"/>
    <col min="11243" max="11243" width="4.81640625" style="46" customWidth="1"/>
    <col min="11244" max="11244" width="1.453125" style="46" customWidth="1"/>
    <col min="11245" max="11245" width="76" style="46" customWidth="1"/>
    <col min="11246" max="11246" width="10.81640625" style="46" bestFit="1" customWidth="1"/>
    <col min="11247" max="11248" width="13.7265625" style="46" customWidth="1"/>
    <col min="11249" max="11249" width="5" style="46" customWidth="1"/>
    <col min="11250" max="11250" width="11.26953125" style="46" bestFit="1" customWidth="1"/>
    <col min="11251" max="11251" width="9.1796875" style="46"/>
    <col min="11252" max="11253" width="9.7265625" style="46" bestFit="1" customWidth="1"/>
    <col min="11254" max="11498" width="9.1796875" style="46"/>
    <col min="11499" max="11499" width="4.81640625" style="46" customWidth="1"/>
    <col min="11500" max="11500" width="1.453125" style="46" customWidth="1"/>
    <col min="11501" max="11501" width="76" style="46" customWidth="1"/>
    <col min="11502" max="11502" width="10.81640625" style="46" bestFit="1" customWidth="1"/>
    <col min="11503" max="11504" width="13.7265625" style="46" customWidth="1"/>
    <col min="11505" max="11505" width="5" style="46" customWidth="1"/>
    <col min="11506" max="11506" width="11.26953125" style="46" bestFit="1" customWidth="1"/>
    <col min="11507" max="11507" width="9.1796875" style="46"/>
    <col min="11508" max="11509" width="9.7265625" style="46" bestFit="1" customWidth="1"/>
    <col min="11510" max="11754" width="9.1796875" style="46"/>
    <col min="11755" max="11755" width="4.81640625" style="46" customWidth="1"/>
    <col min="11756" max="11756" width="1.453125" style="46" customWidth="1"/>
    <col min="11757" max="11757" width="76" style="46" customWidth="1"/>
    <col min="11758" max="11758" width="10.81640625" style="46" bestFit="1" customWidth="1"/>
    <col min="11759" max="11760" width="13.7265625" style="46" customWidth="1"/>
    <col min="11761" max="11761" width="5" style="46" customWidth="1"/>
    <col min="11762" max="11762" width="11.26953125" style="46" bestFit="1" customWidth="1"/>
    <col min="11763" max="11763" width="9.1796875" style="46"/>
    <col min="11764" max="11765" width="9.7265625" style="46" bestFit="1" customWidth="1"/>
    <col min="11766" max="12010" width="9.1796875" style="46"/>
    <col min="12011" max="12011" width="4.81640625" style="46" customWidth="1"/>
    <col min="12012" max="12012" width="1.453125" style="46" customWidth="1"/>
    <col min="12013" max="12013" width="76" style="46" customWidth="1"/>
    <col min="12014" max="12014" width="10.81640625" style="46" bestFit="1" customWidth="1"/>
    <col min="12015" max="12016" width="13.7265625" style="46" customWidth="1"/>
    <col min="12017" max="12017" width="5" style="46" customWidth="1"/>
    <col min="12018" max="12018" width="11.26953125" style="46" bestFit="1" customWidth="1"/>
    <col min="12019" max="12019" width="9.1796875" style="46"/>
    <col min="12020" max="12021" width="9.7265625" style="46" bestFit="1" customWidth="1"/>
    <col min="12022" max="12266" width="9.1796875" style="46"/>
    <col min="12267" max="12267" width="4.81640625" style="46" customWidth="1"/>
    <col min="12268" max="12268" width="1.453125" style="46" customWidth="1"/>
    <col min="12269" max="12269" width="76" style="46" customWidth="1"/>
    <col min="12270" max="12270" width="10.81640625" style="46" bestFit="1" customWidth="1"/>
    <col min="12271" max="12272" width="13.7265625" style="46" customWidth="1"/>
    <col min="12273" max="12273" width="5" style="46" customWidth="1"/>
    <col min="12274" max="12274" width="11.26953125" style="46" bestFit="1" customWidth="1"/>
    <col min="12275" max="12275" width="9.1796875" style="46"/>
    <col min="12276" max="12277" width="9.7265625" style="46" bestFit="1" customWidth="1"/>
    <col min="12278" max="12522" width="9.1796875" style="46"/>
    <col min="12523" max="12523" width="4.81640625" style="46" customWidth="1"/>
    <col min="12524" max="12524" width="1.453125" style="46" customWidth="1"/>
    <col min="12525" max="12525" width="76" style="46" customWidth="1"/>
    <col min="12526" max="12526" width="10.81640625" style="46" bestFit="1" customWidth="1"/>
    <col min="12527" max="12528" width="13.7265625" style="46" customWidth="1"/>
    <col min="12529" max="12529" width="5" style="46" customWidth="1"/>
    <col min="12530" max="12530" width="11.26953125" style="46" bestFit="1" customWidth="1"/>
    <col min="12531" max="12531" width="9.1796875" style="46"/>
    <col min="12532" max="12533" width="9.7265625" style="46" bestFit="1" customWidth="1"/>
    <col min="12534" max="12778" width="9.1796875" style="46"/>
    <col min="12779" max="12779" width="4.81640625" style="46" customWidth="1"/>
    <col min="12780" max="12780" width="1.453125" style="46" customWidth="1"/>
    <col min="12781" max="12781" width="76" style="46" customWidth="1"/>
    <col min="12782" max="12782" width="10.81640625" style="46" bestFit="1" customWidth="1"/>
    <col min="12783" max="12784" width="13.7265625" style="46" customWidth="1"/>
    <col min="12785" max="12785" width="5" style="46" customWidth="1"/>
    <col min="12786" max="12786" width="11.26953125" style="46" bestFit="1" customWidth="1"/>
    <col min="12787" max="12787" width="9.1796875" style="46"/>
    <col min="12788" max="12789" width="9.7265625" style="46" bestFit="1" customWidth="1"/>
    <col min="12790" max="13034" width="9.1796875" style="46"/>
    <col min="13035" max="13035" width="4.81640625" style="46" customWidth="1"/>
    <col min="13036" max="13036" width="1.453125" style="46" customWidth="1"/>
    <col min="13037" max="13037" width="76" style="46" customWidth="1"/>
    <col min="13038" max="13038" width="10.81640625" style="46" bestFit="1" customWidth="1"/>
    <col min="13039" max="13040" width="13.7265625" style="46" customWidth="1"/>
    <col min="13041" max="13041" width="5" style="46" customWidth="1"/>
    <col min="13042" max="13042" width="11.26953125" style="46" bestFit="1" customWidth="1"/>
    <col min="13043" max="13043" width="9.1796875" style="46"/>
    <col min="13044" max="13045" width="9.7265625" style="46" bestFit="1" customWidth="1"/>
    <col min="13046" max="13290" width="9.1796875" style="46"/>
    <col min="13291" max="13291" width="4.81640625" style="46" customWidth="1"/>
    <col min="13292" max="13292" width="1.453125" style="46" customWidth="1"/>
    <col min="13293" max="13293" width="76" style="46" customWidth="1"/>
    <col min="13294" max="13294" width="10.81640625" style="46" bestFit="1" customWidth="1"/>
    <col min="13295" max="13296" width="13.7265625" style="46" customWidth="1"/>
    <col min="13297" max="13297" width="5" style="46" customWidth="1"/>
    <col min="13298" max="13298" width="11.26953125" style="46" bestFit="1" customWidth="1"/>
    <col min="13299" max="13299" width="9.1796875" style="46"/>
    <col min="13300" max="13301" width="9.7265625" style="46" bestFit="1" customWidth="1"/>
    <col min="13302" max="13546" width="9.1796875" style="46"/>
    <col min="13547" max="13547" width="4.81640625" style="46" customWidth="1"/>
    <col min="13548" max="13548" width="1.453125" style="46" customWidth="1"/>
    <col min="13549" max="13549" width="76" style="46" customWidth="1"/>
    <col min="13550" max="13550" width="10.81640625" style="46" bestFit="1" customWidth="1"/>
    <col min="13551" max="13552" width="13.7265625" style="46" customWidth="1"/>
    <col min="13553" max="13553" width="5" style="46" customWidth="1"/>
    <col min="13554" max="13554" width="11.26953125" style="46" bestFit="1" customWidth="1"/>
    <col min="13555" max="13555" width="9.1796875" style="46"/>
    <col min="13556" max="13557" width="9.7265625" style="46" bestFit="1" customWidth="1"/>
    <col min="13558" max="13802" width="9.1796875" style="46"/>
    <col min="13803" max="13803" width="4.81640625" style="46" customWidth="1"/>
    <col min="13804" max="13804" width="1.453125" style="46" customWidth="1"/>
    <col min="13805" max="13805" width="76" style="46" customWidth="1"/>
    <col min="13806" max="13806" width="10.81640625" style="46" bestFit="1" customWidth="1"/>
    <col min="13807" max="13808" width="13.7265625" style="46" customWidth="1"/>
    <col min="13809" max="13809" width="5" style="46" customWidth="1"/>
    <col min="13810" max="13810" width="11.26953125" style="46" bestFit="1" customWidth="1"/>
    <col min="13811" max="13811" width="9.1796875" style="46"/>
    <col min="13812" max="13813" width="9.7265625" style="46" bestFit="1" customWidth="1"/>
    <col min="13814" max="14058" width="9.1796875" style="46"/>
    <col min="14059" max="14059" width="4.81640625" style="46" customWidth="1"/>
    <col min="14060" max="14060" width="1.453125" style="46" customWidth="1"/>
    <col min="14061" max="14061" width="76" style="46" customWidth="1"/>
    <col min="14062" max="14062" width="10.81640625" style="46" bestFit="1" customWidth="1"/>
    <col min="14063" max="14064" width="13.7265625" style="46" customWidth="1"/>
    <col min="14065" max="14065" width="5" style="46" customWidth="1"/>
    <col min="14066" max="14066" width="11.26953125" style="46" bestFit="1" customWidth="1"/>
    <col min="14067" max="14067" width="9.1796875" style="46"/>
    <col min="14068" max="14069" width="9.7265625" style="46" bestFit="1" customWidth="1"/>
    <col min="14070" max="14314" width="9.1796875" style="46"/>
    <col min="14315" max="14315" width="4.81640625" style="46" customWidth="1"/>
    <col min="14316" max="14316" width="1.453125" style="46" customWidth="1"/>
    <col min="14317" max="14317" width="76" style="46" customWidth="1"/>
    <col min="14318" max="14318" width="10.81640625" style="46" bestFit="1" customWidth="1"/>
    <col min="14319" max="14320" width="13.7265625" style="46" customWidth="1"/>
    <col min="14321" max="14321" width="5" style="46" customWidth="1"/>
    <col min="14322" max="14322" width="11.26953125" style="46" bestFit="1" customWidth="1"/>
    <col min="14323" max="14323" width="9.1796875" style="46"/>
    <col min="14324" max="14325" width="9.7265625" style="46" bestFit="1" customWidth="1"/>
    <col min="14326" max="14570" width="9.1796875" style="46"/>
    <col min="14571" max="14571" width="4.81640625" style="46" customWidth="1"/>
    <col min="14572" max="14572" width="1.453125" style="46" customWidth="1"/>
    <col min="14573" max="14573" width="76" style="46" customWidth="1"/>
    <col min="14574" max="14574" width="10.81640625" style="46" bestFit="1" customWidth="1"/>
    <col min="14575" max="14576" width="13.7265625" style="46" customWidth="1"/>
    <col min="14577" max="14577" width="5" style="46" customWidth="1"/>
    <col min="14578" max="14578" width="11.26953125" style="46" bestFit="1" customWidth="1"/>
    <col min="14579" max="14579" width="9.1796875" style="46"/>
    <col min="14580" max="14581" width="9.7265625" style="46" bestFit="1" customWidth="1"/>
    <col min="14582" max="14826" width="9.1796875" style="46"/>
    <col min="14827" max="14827" width="4.81640625" style="46" customWidth="1"/>
    <col min="14828" max="14828" width="1.453125" style="46" customWidth="1"/>
    <col min="14829" max="14829" width="76" style="46" customWidth="1"/>
    <col min="14830" max="14830" width="10.81640625" style="46" bestFit="1" customWidth="1"/>
    <col min="14831" max="14832" width="13.7265625" style="46" customWidth="1"/>
    <col min="14833" max="14833" width="5" style="46" customWidth="1"/>
    <col min="14834" max="14834" width="11.26953125" style="46" bestFit="1" customWidth="1"/>
    <col min="14835" max="14835" width="9.1796875" style="46"/>
    <col min="14836" max="14837" width="9.7265625" style="46" bestFit="1" customWidth="1"/>
    <col min="14838" max="15082" width="9.1796875" style="46"/>
    <col min="15083" max="15083" width="4.81640625" style="46" customWidth="1"/>
    <col min="15084" max="15084" width="1.453125" style="46" customWidth="1"/>
    <col min="15085" max="15085" width="76" style="46" customWidth="1"/>
    <col min="15086" max="15086" width="10.81640625" style="46" bestFit="1" customWidth="1"/>
    <col min="15087" max="15088" width="13.7265625" style="46" customWidth="1"/>
    <col min="15089" max="15089" width="5" style="46" customWidth="1"/>
    <col min="15090" max="15090" width="11.26953125" style="46" bestFit="1" customWidth="1"/>
    <col min="15091" max="15091" width="9.1796875" style="46"/>
    <col min="15092" max="15093" width="9.7265625" style="46" bestFit="1" customWidth="1"/>
    <col min="15094" max="15338" width="9.1796875" style="46"/>
    <col min="15339" max="15339" width="4.81640625" style="46" customWidth="1"/>
    <col min="15340" max="15340" width="1.453125" style="46" customWidth="1"/>
    <col min="15341" max="15341" width="76" style="46" customWidth="1"/>
    <col min="15342" max="15342" width="10.81640625" style="46" bestFit="1" customWidth="1"/>
    <col min="15343" max="15344" width="13.7265625" style="46" customWidth="1"/>
    <col min="15345" max="15345" width="5" style="46" customWidth="1"/>
    <col min="15346" max="15346" width="11.26953125" style="46" bestFit="1" customWidth="1"/>
    <col min="15347" max="15347" width="9.1796875" style="46"/>
    <col min="15348" max="15349" width="9.7265625" style="46" bestFit="1" customWidth="1"/>
    <col min="15350" max="15594" width="9.1796875" style="46"/>
    <col min="15595" max="15595" width="4.81640625" style="46" customWidth="1"/>
    <col min="15596" max="15596" width="1.453125" style="46" customWidth="1"/>
    <col min="15597" max="15597" width="76" style="46" customWidth="1"/>
    <col min="15598" max="15598" width="10.81640625" style="46" bestFit="1" customWidth="1"/>
    <col min="15599" max="15600" width="13.7265625" style="46" customWidth="1"/>
    <col min="15601" max="15601" width="5" style="46" customWidth="1"/>
    <col min="15602" max="15602" width="11.26953125" style="46" bestFit="1" customWidth="1"/>
    <col min="15603" max="15603" width="9.1796875" style="46"/>
    <col min="15604" max="15605" width="9.7265625" style="46" bestFit="1" customWidth="1"/>
    <col min="15606" max="15850" width="9.1796875" style="46"/>
    <col min="15851" max="15851" width="4.81640625" style="46" customWidth="1"/>
    <col min="15852" max="15852" width="1.453125" style="46" customWidth="1"/>
    <col min="15853" max="15853" width="76" style="46" customWidth="1"/>
    <col min="15854" max="15854" width="10.81640625" style="46" bestFit="1" customWidth="1"/>
    <col min="15855" max="15856" width="13.7265625" style="46" customWidth="1"/>
    <col min="15857" max="15857" width="5" style="46" customWidth="1"/>
    <col min="15858" max="15858" width="11.26953125" style="46" bestFit="1" customWidth="1"/>
    <col min="15859" max="15859" width="9.1796875" style="46"/>
    <col min="15860" max="15861" width="9.7265625" style="46" bestFit="1" customWidth="1"/>
    <col min="15862" max="16106" width="9.1796875" style="46"/>
    <col min="16107" max="16107" width="4.81640625" style="46" customWidth="1"/>
    <col min="16108" max="16108" width="1.453125" style="46" customWidth="1"/>
    <col min="16109" max="16109" width="76" style="46" customWidth="1"/>
    <col min="16110" max="16110" width="10.81640625" style="46" bestFit="1" customWidth="1"/>
    <col min="16111" max="16112" width="13.7265625" style="46" customWidth="1"/>
    <col min="16113" max="16113" width="5" style="46" customWidth="1"/>
    <col min="16114" max="16114" width="11.26953125" style="46" bestFit="1" customWidth="1"/>
    <col min="16115" max="16115" width="9.1796875" style="46"/>
    <col min="16116" max="16117" width="9.7265625" style="46" bestFit="1" customWidth="1"/>
    <col min="16118" max="16384" width="9.1796875" style="46"/>
  </cols>
  <sheetData>
    <row r="7" spans="2:6" s="38" customFormat="1" ht="19" x14ac:dyDescent="0.45">
      <c r="B7" s="156" t="s">
        <v>120</v>
      </c>
      <c r="C7" s="156"/>
      <c r="D7" s="156"/>
      <c r="E7" s="156"/>
      <c r="F7" s="156"/>
    </row>
    <row r="8" spans="2:6" s="42" customFormat="1" ht="15.5" x14ac:dyDescent="0.35">
      <c r="B8" s="39"/>
      <c r="C8" s="39"/>
      <c r="D8" s="40"/>
      <c r="E8" s="85"/>
      <c r="F8" s="41"/>
    </row>
    <row r="9" spans="2:6" s="42" customFormat="1" ht="15.5" x14ac:dyDescent="0.35">
      <c r="B9" s="157" t="s">
        <v>121</v>
      </c>
      <c r="C9" s="157"/>
      <c r="D9" s="157"/>
      <c r="E9" s="157"/>
      <c r="F9" s="157"/>
    </row>
    <row r="10" spans="2:6" s="42" customFormat="1" ht="15.5" x14ac:dyDescent="0.35">
      <c r="B10" s="157" t="s">
        <v>125</v>
      </c>
      <c r="C10" s="157"/>
      <c r="D10" s="157"/>
      <c r="E10" s="157"/>
      <c r="F10" s="157"/>
    </row>
    <row r="11" spans="2:6" s="43" customFormat="1" ht="15.5" x14ac:dyDescent="0.35">
      <c r="B11" s="158" t="s">
        <v>0</v>
      </c>
      <c r="C11" s="158"/>
      <c r="D11" s="158"/>
      <c r="E11" s="158"/>
      <c r="F11" s="158"/>
    </row>
    <row r="13" spans="2:6" ht="14" thickBot="1" x14ac:dyDescent="0.4"/>
    <row r="14" spans="2:6" s="48" customFormat="1" ht="12.75" customHeight="1" x14ac:dyDescent="0.35">
      <c r="B14" s="10"/>
      <c r="C14" s="47"/>
      <c r="D14" s="159"/>
      <c r="E14" s="86" t="s">
        <v>72</v>
      </c>
      <c r="F14" s="136" t="s">
        <v>72</v>
      </c>
    </row>
    <row r="15" spans="2:6" s="48" customFormat="1" ht="12.75" customHeight="1" x14ac:dyDescent="0.35">
      <c r="B15" s="16"/>
      <c r="C15" s="49"/>
      <c r="D15" s="160"/>
      <c r="E15" s="33" t="s">
        <v>73</v>
      </c>
      <c r="F15" s="137" t="s">
        <v>73</v>
      </c>
    </row>
    <row r="16" spans="2:6" s="48" customFormat="1" ht="12.75" customHeight="1" x14ac:dyDescent="0.35">
      <c r="B16" s="16"/>
      <c r="C16" s="49"/>
      <c r="D16" s="160"/>
      <c r="E16" s="33" t="s">
        <v>74</v>
      </c>
      <c r="F16" s="137" t="s">
        <v>74</v>
      </c>
    </row>
    <row r="17" spans="2:11" s="48" customFormat="1" ht="12.75" customHeight="1" x14ac:dyDescent="0.35">
      <c r="B17" s="12"/>
      <c r="C17" s="50"/>
      <c r="D17" s="161"/>
      <c r="E17" s="129" t="s">
        <v>124</v>
      </c>
      <c r="F17" s="138" t="s">
        <v>96</v>
      </c>
    </row>
    <row r="18" spans="2:11" ht="12.75" customHeight="1" x14ac:dyDescent="0.35">
      <c r="B18" s="14"/>
      <c r="C18" s="51"/>
      <c r="D18" s="117"/>
      <c r="E18" s="34"/>
      <c r="F18" s="139"/>
    </row>
    <row r="19" spans="2:11" ht="12.75" customHeight="1" x14ac:dyDescent="0.35">
      <c r="B19" s="14"/>
      <c r="C19" s="59" t="s">
        <v>90</v>
      </c>
      <c r="D19" s="118"/>
      <c r="E19" s="34"/>
      <c r="F19" s="139"/>
    </row>
    <row r="20" spans="2:11" ht="13.5" customHeight="1" x14ac:dyDescent="0.35">
      <c r="B20" s="14"/>
      <c r="C20" s="52" t="s">
        <v>29</v>
      </c>
      <c r="D20" s="119" t="s">
        <v>85</v>
      </c>
      <c r="E20" s="100">
        <f>+E21+E22</f>
        <v>33106103.119999997</v>
      </c>
      <c r="F20" s="100">
        <f>+F21+F22</f>
        <v>46309719.739999995</v>
      </c>
    </row>
    <row r="21" spans="2:11" ht="13.5" customHeight="1" x14ac:dyDescent="0.35">
      <c r="B21" s="14"/>
      <c r="C21" s="53" t="s">
        <v>30</v>
      </c>
      <c r="D21" s="119"/>
      <c r="E21" s="101">
        <v>1337956.08</v>
      </c>
      <c r="F21" s="101">
        <f>18034208-1489540</f>
        <v>16544668</v>
      </c>
      <c r="H21" s="54"/>
    </row>
    <row r="22" spans="2:11" ht="13.5" customHeight="1" x14ac:dyDescent="0.35">
      <c r="B22" s="14"/>
      <c r="C22" s="53" t="s">
        <v>31</v>
      </c>
      <c r="D22" s="119"/>
      <c r="E22" s="101">
        <v>31768147.039999999</v>
      </c>
      <c r="F22" s="101">
        <f>28275511.74+1489540</f>
        <v>29765051.739999998</v>
      </c>
      <c r="H22" s="54"/>
      <c r="I22" s="55"/>
    </row>
    <row r="23" spans="2:11" ht="13.5" customHeight="1" x14ac:dyDescent="0.35">
      <c r="B23" s="14"/>
      <c r="C23" s="52" t="s">
        <v>32</v>
      </c>
      <c r="D23" s="119" t="s">
        <v>85</v>
      </c>
      <c r="E23" s="100">
        <f>+E24+E25</f>
        <v>-8810487.6300000008</v>
      </c>
      <c r="F23" s="100">
        <f>+F24+F25</f>
        <v>-22601521</v>
      </c>
    </row>
    <row r="24" spans="2:11" ht="13.5" customHeight="1" x14ac:dyDescent="0.35">
      <c r="B24" s="14"/>
      <c r="C24" s="53" t="s">
        <v>33</v>
      </c>
      <c r="D24" s="119"/>
      <c r="E24" s="101">
        <v>-932501.73</v>
      </c>
      <c r="F24" s="101">
        <v>-17460069</v>
      </c>
    </row>
    <row r="25" spans="2:11" ht="13.5" customHeight="1" x14ac:dyDescent="0.35">
      <c r="B25" s="14"/>
      <c r="C25" s="53" t="s">
        <v>34</v>
      </c>
      <c r="D25" s="119"/>
      <c r="E25" s="101">
        <v>-7877985.9000000004</v>
      </c>
      <c r="F25" s="101">
        <v>-5141452</v>
      </c>
    </row>
    <row r="26" spans="2:11" ht="13.5" customHeight="1" x14ac:dyDescent="0.35">
      <c r="B26" s="16"/>
      <c r="C26" s="52" t="s">
        <v>35</v>
      </c>
      <c r="D26" s="119"/>
      <c r="E26" s="100">
        <f>+E27+E28</f>
        <v>154750.35999999999</v>
      </c>
      <c r="F26" s="100">
        <f>+F27+F28</f>
        <v>95773</v>
      </c>
    </row>
    <row r="27" spans="2:11" s="48" customFormat="1" ht="13.5" customHeight="1" x14ac:dyDescent="0.35">
      <c r="B27" s="14"/>
      <c r="C27" s="56" t="s">
        <v>36</v>
      </c>
      <c r="D27" s="119"/>
      <c r="E27" s="101">
        <v>154750.35999999999</v>
      </c>
      <c r="F27" s="101">
        <v>95156</v>
      </c>
      <c r="K27" s="46"/>
    </row>
    <row r="28" spans="2:11" s="48" customFormat="1" ht="13.5" customHeight="1" x14ac:dyDescent="0.35">
      <c r="B28" s="14"/>
      <c r="C28" s="56" t="s">
        <v>97</v>
      </c>
      <c r="D28" s="119"/>
      <c r="E28" s="133">
        <v>0</v>
      </c>
      <c r="F28" s="101">
        <v>617</v>
      </c>
      <c r="K28" s="46"/>
    </row>
    <row r="29" spans="2:11" s="48" customFormat="1" ht="13.5" customHeight="1" x14ac:dyDescent="0.35">
      <c r="B29" s="14"/>
      <c r="C29" s="52" t="s">
        <v>37</v>
      </c>
      <c r="D29" s="119" t="s">
        <v>85</v>
      </c>
      <c r="E29" s="100">
        <f>+E30+E31</f>
        <v>-18908009.370000001</v>
      </c>
      <c r="F29" s="100">
        <f>+F30+F31</f>
        <v>-17105647</v>
      </c>
      <c r="G29" s="121"/>
      <c r="K29" s="46"/>
    </row>
    <row r="30" spans="2:11" ht="13.5" customHeight="1" x14ac:dyDescent="0.35">
      <c r="B30" s="14"/>
      <c r="C30" s="53" t="s">
        <v>38</v>
      </c>
      <c r="D30" s="119"/>
      <c r="E30" s="101">
        <v>-14349449.65</v>
      </c>
      <c r="F30" s="101">
        <v>-13042374</v>
      </c>
    </row>
    <row r="31" spans="2:11" ht="13.5" customHeight="1" x14ac:dyDescent="0.35">
      <c r="B31" s="14"/>
      <c r="C31" s="53" t="s">
        <v>39</v>
      </c>
      <c r="D31" s="119"/>
      <c r="E31" s="101">
        <v>-4558559.72</v>
      </c>
      <c r="F31" s="101">
        <v>-4063273</v>
      </c>
    </row>
    <row r="32" spans="2:11" ht="13.5" customHeight="1" x14ac:dyDescent="0.35">
      <c r="B32" s="16"/>
      <c r="C32" s="52" t="s">
        <v>40</v>
      </c>
      <c r="D32" s="119"/>
      <c r="E32" s="100">
        <f>+SUM(E33:E36)</f>
        <v>-1750699.31</v>
      </c>
      <c r="F32" s="100">
        <f>+SUM(F33:F36)</f>
        <v>-2267832</v>
      </c>
      <c r="G32" s="48"/>
    </row>
    <row r="33" spans="2:7" s="48" customFormat="1" ht="13.5" customHeight="1" x14ac:dyDescent="0.35">
      <c r="B33" s="16"/>
      <c r="C33" s="53" t="s">
        <v>41</v>
      </c>
      <c r="D33" s="119" t="s">
        <v>85</v>
      </c>
      <c r="E33" s="101">
        <v>-1522191.62</v>
      </c>
      <c r="F33" s="101">
        <v>-1970511</v>
      </c>
      <c r="G33" s="46"/>
    </row>
    <row r="34" spans="2:7" ht="13.5" customHeight="1" x14ac:dyDescent="0.35">
      <c r="B34" s="16"/>
      <c r="C34" s="53" t="s">
        <v>42</v>
      </c>
      <c r="D34" s="119"/>
      <c r="E34" s="101">
        <v>-30484.95</v>
      </c>
      <c r="F34" s="101">
        <v>-20352</v>
      </c>
    </row>
    <row r="35" spans="2:7" ht="13.5" customHeight="1" x14ac:dyDescent="0.35">
      <c r="B35" s="16"/>
      <c r="C35" s="53" t="s">
        <v>71</v>
      </c>
      <c r="D35" s="119"/>
      <c r="E35" s="101">
        <v>-2718.94</v>
      </c>
      <c r="F35" s="101">
        <v>-51290</v>
      </c>
    </row>
    <row r="36" spans="2:7" ht="13.5" customHeight="1" x14ac:dyDescent="0.35">
      <c r="B36" s="14"/>
      <c r="C36" s="53" t="s">
        <v>43</v>
      </c>
      <c r="D36" s="119"/>
      <c r="E36" s="101">
        <v>-195303.8</v>
      </c>
      <c r="F36" s="101">
        <v>-225679</v>
      </c>
    </row>
    <row r="37" spans="2:7" ht="13.5" customHeight="1" x14ac:dyDescent="0.35">
      <c r="B37" s="14"/>
      <c r="C37" s="52" t="s">
        <v>91</v>
      </c>
      <c r="D37" s="119" t="s">
        <v>89</v>
      </c>
      <c r="E37" s="100">
        <v>-369237.73</v>
      </c>
      <c r="F37" s="100">
        <v>-352971</v>
      </c>
    </row>
    <row r="38" spans="2:7" ht="13.5" customHeight="1" x14ac:dyDescent="0.35">
      <c r="B38" s="14"/>
      <c r="C38" s="52" t="s">
        <v>77</v>
      </c>
      <c r="D38" s="119" t="s">
        <v>95</v>
      </c>
      <c r="E38" s="100">
        <v>-386.33</v>
      </c>
      <c r="F38" s="133">
        <v>0</v>
      </c>
    </row>
    <row r="39" spans="2:7" ht="13.5" customHeight="1" x14ac:dyDescent="0.35">
      <c r="B39" s="14"/>
      <c r="C39" s="52" t="s">
        <v>68</v>
      </c>
      <c r="D39" s="119"/>
      <c r="E39" s="100">
        <v>-44205.34</v>
      </c>
      <c r="F39" s="100">
        <v>12029</v>
      </c>
    </row>
    <row r="40" spans="2:7" ht="12.75" customHeight="1" x14ac:dyDescent="0.35">
      <c r="B40" s="14"/>
      <c r="C40" s="52"/>
      <c r="D40" s="119"/>
      <c r="E40" s="102"/>
      <c r="F40" s="102"/>
    </row>
    <row r="41" spans="2:7" ht="13.5" customHeight="1" x14ac:dyDescent="0.35">
      <c r="B41" s="14"/>
      <c r="C41" s="52" t="s">
        <v>44</v>
      </c>
      <c r="D41" s="119"/>
      <c r="E41" s="130">
        <f>+E37+E32+E29+E26+E23+E20+E39+E38</f>
        <v>3377827.7699999977</v>
      </c>
      <c r="F41" s="130">
        <f>+F37+F32+F29+F26+F23+F20+F39+F38</f>
        <v>4089550.7399999946</v>
      </c>
    </row>
    <row r="42" spans="2:7" ht="12.75" customHeight="1" x14ac:dyDescent="0.35">
      <c r="B42" s="14"/>
      <c r="C42" s="56"/>
      <c r="D42" s="119"/>
      <c r="E42" s="101"/>
      <c r="F42" s="101"/>
    </row>
    <row r="43" spans="2:7" ht="13.5" customHeight="1" x14ac:dyDescent="0.35">
      <c r="B43" s="14"/>
      <c r="C43" s="52" t="s">
        <v>45</v>
      </c>
      <c r="D43" s="119"/>
      <c r="E43" s="100">
        <f>+E44</f>
        <v>6113.97</v>
      </c>
      <c r="F43" s="100">
        <f>+F44</f>
        <v>32396</v>
      </c>
    </row>
    <row r="44" spans="2:7" ht="13.5" customHeight="1" x14ac:dyDescent="0.35">
      <c r="B44" s="14"/>
      <c r="C44" s="53" t="s">
        <v>46</v>
      </c>
      <c r="D44" s="119"/>
      <c r="E44" s="101">
        <f>+E45</f>
        <v>6113.97</v>
      </c>
      <c r="F44" s="101">
        <f>+F45</f>
        <v>32396</v>
      </c>
    </row>
    <row r="45" spans="2:7" ht="13.5" customHeight="1" x14ac:dyDescent="0.35">
      <c r="B45" s="14"/>
      <c r="C45" s="57" t="s">
        <v>94</v>
      </c>
      <c r="D45" s="119" t="s">
        <v>84</v>
      </c>
      <c r="E45" s="103">
        <v>6113.97</v>
      </c>
      <c r="F45" s="103">
        <v>32396</v>
      </c>
    </row>
    <row r="46" spans="2:7" ht="13.5" customHeight="1" x14ac:dyDescent="0.35">
      <c r="B46" s="14"/>
      <c r="C46" s="52" t="s">
        <v>47</v>
      </c>
      <c r="D46" s="119"/>
      <c r="E46" s="100">
        <f>+E47</f>
        <v>-26875.119999999999</v>
      </c>
      <c r="F46" s="100">
        <f>+F47</f>
        <v>-23779</v>
      </c>
    </row>
    <row r="47" spans="2:7" ht="13.5" customHeight="1" x14ac:dyDescent="0.35">
      <c r="B47" s="14"/>
      <c r="C47" s="53" t="s">
        <v>48</v>
      </c>
      <c r="D47" s="119"/>
      <c r="E47" s="101">
        <v>-26875.119999999999</v>
      </c>
      <c r="F47" s="101">
        <v>-23779</v>
      </c>
    </row>
    <row r="48" spans="2:7" ht="12.75" customHeight="1" x14ac:dyDescent="0.35">
      <c r="B48" s="14"/>
      <c r="C48" s="52" t="s">
        <v>69</v>
      </c>
      <c r="D48" s="119"/>
      <c r="E48" s="100">
        <v>89.26</v>
      </c>
      <c r="F48" s="133">
        <v>0</v>
      </c>
    </row>
    <row r="49" spans="2:7" ht="12.75" customHeight="1" x14ac:dyDescent="0.35">
      <c r="B49" s="14"/>
      <c r="C49" s="52"/>
      <c r="D49" s="119"/>
      <c r="E49" s="131"/>
      <c r="F49" s="131"/>
    </row>
    <row r="50" spans="2:7" ht="13.5" customHeight="1" x14ac:dyDescent="0.35">
      <c r="B50" s="14"/>
      <c r="C50" s="52" t="s">
        <v>49</v>
      </c>
      <c r="D50" s="119"/>
      <c r="E50" s="131">
        <f>+E43+E46+E48</f>
        <v>-20671.89</v>
      </c>
      <c r="F50" s="131">
        <f>+F43+F46+F48</f>
        <v>8617</v>
      </c>
    </row>
    <row r="51" spans="2:7" ht="12.75" customHeight="1" x14ac:dyDescent="0.35">
      <c r="B51" s="14"/>
      <c r="C51" s="53"/>
      <c r="D51" s="119"/>
      <c r="E51" s="101"/>
      <c r="F51" s="101"/>
    </row>
    <row r="52" spans="2:7" ht="13.5" customHeight="1" x14ac:dyDescent="0.35">
      <c r="B52" s="14"/>
      <c r="C52" s="52" t="s">
        <v>50</v>
      </c>
      <c r="D52" s="119"/>
      <c r="E52" s="130">
        <f>+E41+E50</f>
        <v>3357155.8799999976</v>
      </c>
      <c r="F52" s="130">
        <f>+F41+F50</f>
        <v>4098167.7399999946</v>
      </c>
    </row>
    <row r="53" spans="2:7" ht="13.5" customHeight="1" x14ac:dyDescent="0.35">
      <c r="B53" s="14"/>
      <c r="C53" s="53" t="s">
        <v>51</v>
      </c>
      <c r="D53" s="119" t="s">
        <v>82</v>
      </c>
      <c r="E53" s="147">
        <v>-838842.11</v>
      </c>
      <c r="F53" s="147">
        <v>-1028938</v>
      </c>
    </row>
    <row r="54" spans="2:7" ht="13.5" customHeight="1" x14ac:dyDescent="0.35">
      <c r="B54" s="14"/>
      <c r="C54" s="52" t="s">
        <v>52</v>
      </c>
      <c r="D54" s="119"/>
      <c r="E54" s="130">
        <f>+E52+E53</f>
        <v>2518313.7699999977</v>
      </c>
      <c r="F54" s="130">
        <f>+F52+F53</f>
        <v>3069229.7399999946</v>
      </c>
    </row>
    <row r="55" spans="2:7" ht="12.75" customHeight="1" x14ac:dyDescent="0.35">
      <c r="B55" s="14"/>
      <c r="C55" s="52"/>
      <c r="D55" s="119"/>
      <c r="E55" s="132"/>
      <c r="F55" s="132"/>
    </row>
    <row r="56" spans="2:7" ht="12.75" customHeight="1" x14ac:dyDescent="0.35">
      <c r="B56" s="14"/>
      <c r="C56" s="52" t="s">
        <v>92</v>
      </c>
      <c r="D56" s="119"/>
      <c r="E56" s="100"/>
      <c r="F56" s="100"/>
    </row>
    <row r="57" spans="2:7" ht="12.75" customHeight="1" x14ac:dyDescent="0.35">
      <c r="B57" s="14"/>
      <c r="C57" s="52" t="s">
        <v>93</v>
      </c>
      <c r="D57" s="119"/>
      <c r="E57" s="133" t="s">
        <v>75</v>
      </c>
      <c r="F57" s="133" t="s">
        <v>75</v>
      </c>
    </row>
    <row r="58" spans="2:7" ht="12.75" customHeight="1" x14ac:dyDescent="0.35">
      <c r="B58" s="14"/>
      <c r="C58" s="52"/>
      <c r="D58" s="119"/>
      <c r="E58" s="134"/>
      <c r="F58" s="134"/>
    </row>
    <row r="59" spans="2:7" ht="13.5" customHeight="1" x14ac:dyDescent="0.35">
      <c r="B59" s="14"/>
      <c r="C59" s="52" t="s">
        <v>98</v>
      </c>
      <c r="D59" s="119" t="s">
        <v>86</v>
      </c>
      <c r="E59" s="130">
        <f>+E54</f>
        <v>2518313.7699999977</v>
      </c>
      <c r="F59" s="130">
        <f>+F54</f>
        <v>3069229.7399999946</v>
      </c>
    </row>
    <row r="60" spans="2:7" ht="13.5" customHeight="1" x14ac:dyDescent="0.35">
      <c r="B60" s="14"/>
      <c r="C60" s="53"/>
      <c r="D60" s="119"/>
      <c r="E60" s="100"/>
      <c r="F60" s="140"/>
    </row>
    <row r="61" spans="2:7" ht="13.5" customHeight="1" thickBot="1" x14ac:dyDescent="0.4">
      <c r="B61" s="58"/>
      <c r="C61" s="64"/>
      <c r="D61" s="120"/>
      <c r="E61" s="135"/>
      <c r="F61" s="141"/>
      <c r="G61" s="48"/>
    </row>
    <row r="62" spans="2:7" s="48" customFormat="1" x14ac:dyDescent="0.35">
      <c r="B62" s="59"/>
      <c r="C62" s="3"/>
      <c r="D62" s="60"/>
      <c r="E62" s="33"/>
      <c r="F62" s="61"/>
      <c r="G62" s="46"/>
    </row>
    <row r="63" spans="2:7" ht="16.5" customHeight="1" x14ac:dyDescent="0.35">
      <c r="B63" s="62"/>
      <c r="C63" s="90"/>
      <c r="D63" s="90"/>
      <c r="E63" s="90"/>
      <c r="F63" s="90"/>
    </row>
    <row r="64" spans="2:7" x14ac:dyDescent="0.35">
      <c r="E64" s="87"/>
      <c r="F64" s="63"/>
    </row>
    <row r="66" spans="5:6" x14ac:dyDescent="0.35">
      <c r="E66" s="122"/>
      <c r="F66" s="122"/>
    </row>
  </sheetData>
  <mergeCells count="5">
    <mergeCell ref="B7:F7"/>
    <mergeCell ref="B9:F9"/>
    <mergeCell ref="B10:F10"/>
    <mergeCell ref="B11:F11"/>
    <mergeCell ref="D14:D17"/>
  </mergeCells>
  <printOptions horizontalCentered="1"/>
  <pageMargins left="0.39370078740157483" right="0.39370078740157483" top="1.7716535433070868" bottom="0.98425196850393704" header="0.51181102362204722" footer="0.51181102362204722"/>
  <pageSetup paperSize="9" scale="70" orientation="portrait" r:id="rId1"/>
  <headerFooter alignWithMargins="0"/>
  <colBreaks count="1" manualBreakCount="1">
    <brk id="6" max="64" man="1"/>
  </colBreaks>
  <ignoredErrors>
    <ignoredError sqref="E32:F3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EMSEngagementItemInfo xmlns="http://schemas.microsoft.com/DAEMSEngagementItemInfoXML">
  <EngagementID>5000909352</EngagementID>
  <LogicalEMSServerID>8049440004937129010</LogicalEMSServerID>
  <WorkingPaperID>3145730857500002964</WorkingPaperID>
</DAEMSEngagementItemInfo>
</file>

<file path=customXml/item2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3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4.xml><?xml version="1.0" encoding="utf-8"?>
<XmlPartWrapper xmlns="http://schemas.dtt.com/da/CT_STORAGE">
  <CommonToolListStorage xmlns:xsd="http://www.w3.org/2001/XMLSchema" xmlns:xsi="http://www.w3.org/2001/XMLSchema-instance">
    <TimeStamp>2019-07-24T20:20:27.2707216+02:00</TimeStamp>
    <IsSignoffOnlyChanged>false</IsSignoffOnlyChanged>
    <ReviewNoteListStorage>
      <ContainerID xsi:nil="true"/>
      <ContainerType>0</ContainerType>
      <ListIndex>-1</ListIndex>
      <UserID>0</UserID>
      <EngagementItemID>3145730857500002964</EngagementItemID>
      <EngagementID>0</EngagementID>
      <EnableSave>false</EnableSave>
      <EnableLoad>true</EnableLoad>
      <OriginalList/>
      <DeletedList/>
      <FilteredList/>
      <IsDirty>false</IsDirty>
      <ObjectStatus>
        <StateEnumeration>Clean</StateEnumeration>
        <Clean>true</Clean>
        <Dirty>false</Dirty>
        <New>false</New>
        <Edited>false</Edited>
        <Deleted>false</Deleted>
        <VersionModified>false</VersionModified>
      </ObjectStatus>
    </ReviewNoteListStorage>
    <TickMarkListStorage>
      <TickMarks/>
      <FilteredList/>
      <Status>
        <StateEnumeration>Clean</StateEnumeration>
        <Clean>true</Clean>
        <Dirty>false</Dirty>
        <New>false</New>
        <Edited>false</Edited>
        <Deleted>false</Deleted>
        <VersionModified>false</VersionModified>
      </Status>
      <UserID>0</UserID>
      <ContainerType>None</ContainerType>
      <EngagementID>0</EngagementID>
      <EngagementItemID>3145730857500002964</EngagementItemID>
      <EnableSave>true</EnableSave>
      <EnableLoad>true</EnableLoad>
      <IsDirty>false</IsDirty>
    </TickMarkListStorage>
    <XRListStorage>
      <IsDirty>false</IsDirty>
      <ID>3145730857500002964</ID>
      <Status>
        <StateEnumeration>Clean</StateEnumeration>
        <Clean>true</Clean>
        <Dirty>false</Dirty>
        <New>false</New>
        <Edited>false</Edited>
        <Deleted>false</Deleted>
        <VersionModified>false</VersionModified>
      </Status>
      <EnableLoad>false</EnableLoad>
      <EnableSave>false</EnableSave>
      <EngagementID xsi:nil="true"/>
      <ContainerID>3145730857500002964</ContainerID>
      <ContainerType>Excel</ContainerType>
      <DeletedXRefs/>
      <Root/>
      <NumericXRefs/>
      <TextXRefs/>
      <UserID xsi:nil="true"/>
    </XRListStorage>
    <SignOffListStorage>
      <SignOffStorages/>
      <IsDirty>false</IsDirty>
    </SignOffListStorage>
  </CommonToolListStorage>
</XmlPartWrapper>
</file>

<file path=customXml/itemProps1.xml><?xml version="1.0" encoding="utf-8"?>
<ds:datastoreItem xmlns:ds="http://schemas.openxmlformats.org/officeDocument/2006/customXml" ds:itemID="{F12A1E9C-9A75-4B78-AADB-8E641CCDC391}">
  <ds:schemaRefs>
    <ds:schemaRef ds:uri="http://schemas.microsoft.com/DAEMSEngagementItemInfoXML"/>
  </ds:schemaRefs>
</ds:datastoreItem>
</file>

<file path=customXml/itemProps2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4.xml><?xml version="1.0" encoding="utf-8"?>
<ds:datastoreItem xmlns:ds="http://schemas.openxmlformats.org/officeDocument/2006/customXml" ds:itemID="{B9364F1D-A23F-47A9-A7F2-5270E883FE2D}">
  <ds:schemaRefs>
    <ds:schemaRef ds:uri="http://schemas.dtt.com/da/CT_STORAGE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p&amp;l</vt:lpstr>
      <vt:lpstr>'balance '!Área_de_impresión</vt:lpstr>
      <vt:lpstr>'p&amp;l'!Área_de_impresión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2019-09-04T07:16:34Z</cp:lastPrinted>
  <dcterms:created xsi:type="dcterms:W3CDTF">2011-02-24T07:16:58Z</dcterms:created>
  <dcterms:modified xsi:type="dcterms:W3CDTF">2021-10-04T08:08:04Z</dcterms:modified>
</cp:coreProperties>
</file>